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1ER TRIMESTRE 2024\"/>
    </mc:Choice>
  </mc:AlternateContent>
  <xr:revisionPtr revIDLastSave="0" documentId="13_ncr:1_{1A6FBAE8-EC20-4DB4-B46C-EF68327A2118}" xr6:coauthVersionLast="47" xr6:coauthVersionMax="47" xr10:uidLastSave="{00000000-0000-0000-0000-000000000000}"/>
  <bookViews>
    <workbookView xWindow="-120" yWindow="-120" windowWidth="29040" windowHeight="15990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4" l="1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62" i="4"/>
  <c r="E62" i="4"/>
  <c r="C62" i="4"/>
  <c r="D61" i="4"/>
  <c r="G61" i="4" s="1"/>
  <c r="D60" i="4"/>
  <c r="G60" i="4" s="1"/>
  <c r="D59" i="4"/>
  <c r="G59" i="4" s="1"/>
  <c r="D58" i="4"/>
  <c r="G58" i="4" s="1"/>
  <c r="D57" i="4"/>
  <c r="G57" i="4" s="1"/>
  <c r="D56" i="4"/>
  <c r="G56" i="4" s="1"/>
  <c r="D55" i="4"/>
  <c r="G55" i="4" s="1"/>
  <c r="B62" i="4"/>
  <c r="F48" i="4"/>
  <c r="E48" i="4"/>
  <c r="D47" i="4"/>
  <c r="G47" i="4" s="1"/>
  <c r="D46" i="4"/>
  <c r="G46" i="4" s="1"/>
  <c r="D45" i="4"/>
  <c r="G45" i="4" s="1"/>
  <c r="D44" i="4"/>
  <c r="G44" i="4" s="1"/>
  <c r="C48" i="4"/>
  <c r="B48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7" i="4"/>
  <c r="E37" i="4"/>
  <c r="C37" i="4"/>
  <c r="B37" i="4"/>
  <c r="G48" i="4" l="1"/>
  <c r="G62" i="4"/>
  <c r="D48" i="4"/>
  <c r="D62" i="4"/>
  <c r="G37" i="4"/>
  <c r="D37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47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3" i="6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D43" i="6" s="1"/>
  <c r="G43" i="6" s="1"/>
  <c r="B33" i="6"/>
  <c r="B23" i="6"/>
  <c r="B13" i="6"/>
  <c r="B5" i="6"/>
  <c r="G53" i="6" l="1"/>
  <c r="D13" i="6"/>
  <c r="G13" i="6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5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5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<sst xmlns="http://schemas.openxmlformats.org/spreadsheetml/2006/main" count="224" uniqueCount="165">
  <si>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</si>
  <si>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</si>
  <si>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</si>
  <si>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</si>
  <si>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</si>
  <si>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</si>
  <si>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</si>
  <si>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</si>
  <si>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</si>
  <si>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</si>
  <si>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</si>
  <si>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</si>
  <si>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</si>
  <si>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</si>
  <si>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</si>
  <si>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</si>
  <si>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</si>
  <si>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</si>
  <si>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</si>
  <si>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</si>
  <si>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</si>
  <si>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</si>
  <si>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</si>
  <si>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</si>
  <si>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</si>
  <si>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</si>
  <si>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</si>
  <si>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</si>
  <si>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</si>
  <si>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</si>
  <si>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</si>
  <si>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</si>
  <si>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</si>
  <si>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</si>
  <si>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</si>
  <si>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</si>
  <si>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</si>
  <si>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</si>
  <si>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</si>
  <si>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</si>
  <si>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</si>
  <si>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</si>
  <si>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</si>
  <si>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</si>
  <si>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</si>
  <si>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</si>
  <si>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</si>
  <si>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</si>
  <si>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</si>
  <si>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</si>
  <si>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</si>
  <si>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</si>
  <si>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</si>
  <si>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</si>
  <si>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</si>
  <si>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</si>
  <si>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</si>
  <si>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</si>
  <si>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</si>
  <si>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</si>
  <si>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</si>
  <si>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</si>
  <si>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</si>
  <si>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</si>
  <si>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</si>
  <si>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</si>
  <si>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</si>
  <si>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</si>
  <si>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</si>
  <si>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</si>
  <si>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</si>
  <si>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</si>
  <si>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</si>
  <si>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</si>
  <si>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</si>
  <si>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</si>
  <si>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</si>
  <si>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</si>
  <si>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</si>
  <si>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</si>
  <si>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</si>
  <si>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</si>
  <si>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</si>
  <si>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</si>
  <si>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</si>
  <si>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</si>
  <si>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</si>
  <si>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</si>
  <si>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</si>
  <si>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</si>
  <si>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</si>
  <si>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</si>
  <si>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</si>
  <si>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</si>
  <si>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</si>
  <si>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</si>
  <si>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</si>
  <si>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</si>
  <si>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</si>
  <si>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</si>
  <si>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</si>
  <si>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</si>
  <si>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</si>
  <si>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</si>
  <si>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</si>
  <si>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</si>
  <si>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</si>
  <si>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</si>
  <si>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</si>
  <si>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</si>
  <si>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</si>
  <si>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</si>
  <si>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</si>
  <si>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</si>
  <si>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</si>
  <si>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</si>
  <si>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</si>
  <si>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</si>
  <si>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</si>
  <si>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</si>
  <si>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</si>
  <si>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</si>
  <si>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</si>
  <si>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</si>
  <si>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</si>
  <si>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</si>
  <si>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</si>
  <si>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</si>
  <si>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</si>
  <si>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Santiago Maravatío, Guanajuato
Estado Analítico del Ejercicio del Presupuesto de Egresos
Clasificación por Objeto del Gasto (Capítulo y Concepto)
Del 1 de Enero al 31 de Marzo de 2024</t>
  </si>
  <si>
    <t>Municipio de Santiago Maravatío, Guanajuato
Estado Analítico del Ejercicio del Presupuesto de Egresos
Clasificación Económica (por Tipo de Gasto)
Del 1 de Enero al 31 de Marzo de 2024</t>
  </si>
  <si>
    <t>31111M360010100 SINDICOS Y REGIDORES</t>
  </si>
  <si>
    <t>31111M360020100 DESPACHO DE LA PRESIDENC</t>
  </si>
  <si>
    <t>31111M360020200 PROCURADURIA AUXILIAR MU</t>
  </si>
  <si>
    <t>31111M360030100 DESPACHO DEL SECRETARIO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</si>
  <si>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</si>
  <si>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</si>
  <si>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</si>
  <si>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</si>
  <si>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</t>
  </si>
  <si>
    <t>31111M360090000 DIRECCION DESARROLLO RUR</t>
  </si>
  <si>
    <t>31111M360100000 DIRECCION DE EDUCACION</t>
  </si>
  <si>
    <t>31111M360110000 DIRECCION DEPORTES Y ATE</t>
  </si>
  <si>
    <t>31111M360120000 COORD. UNIDAD DE ACCESO</t>
  </si>
  <si>
    <t>31111M360130100 DIRECCION DE SERVICIOS M</t>
  </si>
  <si>
    <t>31111M360130200 DEPARTAMENTO LIMPIA</t>
  </si>
  <si>
    <t>31111M360130300 DEPARTAMENTO PARQUES Y J</t>
  </si>
  <si>
    <t>31111M360130400 DEPARTAMENTO DE RASTRO</t>
  </si>
  <si>
    <t>31111M360130500 DEPARTAMENTO ALUMBRADO P</t>
  </si>
  <si>
    <t>31111M360130600 DEPARTAMENTO DE PANTEONE</t>
  </si>
  <si>
    <t>31111M360140000 JUBILADOS</t>
  </si>
  <si>
    <t>31111M360150100 DIRECCION DE SEGURIDAD P</t>
  </si>
  <si>
    <t>31111M360160000 DIRECCION IMPUESTO INMOB</t>
  </si>
  <si>
    <t>31111M360170000 DIRECCION DE RECUSOS HUM</t>
  </si>
  <si>
    <t>31111M360180000 DIRECCION DE DESARROLLO</t>
  </si>
  <si>
    <t>31111M360190000 DIRECCION DE ATENCION A</t>
  </si>
  <si>
    <t>31111M360220000 DIRECCION DE PLANEACION</t>
  </si>
  <si>
    <t>31111M360230000 COORDINACION DE PROMTORI</t>
  </si>
  <si>
    <t>31111M360900100 DIF</t>
  </si>
  <si>
    <t>31111M360900200 CASA DE LA CULTURA</t>
  </si>
  <si>
    <t>31111M360900300 SISTEMA DE AGUA POTABLE</t>
  </si>
  <si>
    <t>Municipio de Santiago Maravatío, Guanajuato
Estado Analítico del Ejercicio del Presupuesto de Egresos
Clasificación Administrativa
Del 1 de Enero al 31 de Marzo de 2024</t>
  </si>
  <si>
    <t>Municipio de Santiago Maravatío, Guanajuato
Estado Analítico del Ejercicio del Presupuesto de Egresos
Clasificación Administrativa (Poderes)
Del 1 de Enero al 31 de Marzo de 2024</t>
  </si>
  <si>
    <t>Municipio de Santiago Maravatío, Guanajuato
Estado Analítico del Ejercicio del Presupuesto de Egresos
Clasificación Administrativa (Sector Paraestatal)
Del 1 de Enero al 31 de Marzo de 2024</t>
  </si>
  <si>
    <t>Municipio de Santiago Maravatío, Guanajuato
Estado Analítico del Ejercicio del Presupuesto de Egresos
Clasificación Funcional (Finalidad y Función)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</si>
</sst>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2" fillId="0" borderId="0" xfId="0" applyFont="1" applyBorder="1" applyProtection="1"/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2" fillId="0" borderId="3" xfId="0" applyFont="1" applyBorder="1" applyProtection="1"/>
    <xf numFmtId="0" fontId="2" fillId="0" borderId="11" xfId="0" applyFont="1" applyBorder="1" applyProtection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0" borderId="0" xfId="9" applyFont="1" applyFill="1" applyBorder="1" applyAlignment="1">
      <alignment horizontal="center" vertical="center"/>
    </xf>
    <xf numFmtId="0" fontId="6" fillId="0" borderId="12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33" t="s">
        <v>129</v>
      </c>
      <c r="B1" s="33"/>
      <c r="C1" s="33"/>
      <c r="D1" s="33"/>
      <c r="E1" s="33"/>
      <c r="F1" s="33"/>
      <c r="G1" s="34"/>
    </row>
    <row r="2" spans="1:8" x14ac:dyDescent="0.2">
      <c r="A2" s="38" t="s">
        <v>51</v>
      </c>
      <c r="B2" s="35" t="s">
        <v>57</v>
      </c>
      <c r="C2" s="33"/>
      <c r="D2" s="33"/>
      <c r="E2" s="33"/>
      <c r="F2" s="34"/>
      <c r="G2" s="36" t="s">
        <v>56</v>
      </c>
    </row>
    <row r="3" spans="1:8" ht="24.95" customHeight="1" x14ac:dyDescent="0.2">
      <c r="A3" s="39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7"/>
    </row>
    <row r="4" spans="1:8" x14ac:dyDescent="0.2">
      <c r="A4" s="40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8" x14ac:dyDescent="0.2">
      <c r="A5" s="21" t="s">
        <v>58</v>
      </c>
      <c r="B5" s="14">
        <f>SUM(B6:B12)</f>
        <v>41346803.420000002</v>
      </c>
      <c r="C5" s="14">
        <f>SUM(C6:C12)</f>
        <v>430835</v>
      </c>
      <c r="D5" s="14">
        <f>B5+C5</f>
        <v>41777638.420000002</v>
      </c>
      <c r="E5" s="14">
        <f>SUM(E6:E12)</f>
        <v>8623863.7400000002</v>
      </c>
      <c r="F5" s="14">
        <f>SUM(F6:F12)</f>
        <v>8623863.7400000002</v>
      </c>
      <c r="G5" s="14">
        <f>D5-E5</f>
        <v>33153774.68</v>
      </c>
    </row>
    <row r="6" spans="1:8" x14ac:dyDescent="0.2">
      <c r="A6" s="23" t="s">
        <v>62</v>
      </c>
      <c r="B6" s="6">
        <v>33027726.73</v>
      </c>
      <c r="C6" s="6">
        <v>228000</v>
      </c>
      <c r="D6" s="6">
        <f t="shared" ref="D6:D69" si="0">B6+C6</f>
        <v>33255726.73</v>
      </c>
      <c r="E6" s="6">
        <v>7470515.0499999998</v>
      </c>
      <c r="F6" s="6">
        <v>7470515.0499999998</v>
      </c>
      <c r="G6" s="6">
        <f t="shared" ref="G6:G69" si="1">D6-E6</f>
        <v>25785211.68</v>
      </c>
      <c r="H6" s="11">
        <v>1100</v>
      </c>
    </row>
    <row r="7" spans="1:8" x14ac:dyDescent="0.2">
      <c r="A7" s="23" t="s">
        <v>63</v>
      </c>
      <c r="B7" s="6">
        <v>1400000</v>
      </c>
      <c r="C7" s="6">
        <v>170535</v>
      </c>
      <c r="D7" s="6">
        <f t="shared" si="0"/>
        <v>1570535</v>
      </c>
      <c r="E7" s="6">
        <v>865889.34</v>
      </c>
      <c r="F7" s="6">
        <v>865889.34</v>
      </c>
      <c r="G7" s="6">
        <f t="shared" si="1"/>
        <v>704645.66</v>
      </c>
      <c r="H7" s="11">
        <v>1200</v>
      </c>
    </row>
    <row r="8" spans="1:8" x14ac:dyDescent="0.2">
      <c r="A8" s="23" t="s">
        <v>64</v>
      </c>
      <c r="B8" s="6">
        <v>5032485.18</v>
      </c>
      <c r="C8" s="6">
        <v>32300</v>
      </c>
      <c r="D8" s="6">
        <f t="shared" si="0"/>
        <v>5064785.18</v>
      </c>
      <c r="E8" s="6">
        <v>21820.37</v>
      </c>
      <c r="F8" s="6">
        <v>21820.37</v>
      </c>
      <c r="G8" s="6">
        <f t="shared" si="1"/>
        <v>5042964.8099999996</v>
      </c>
      <c r="H8" s="11">
        <v>1300</v>
      </c>
    </row>
    <row r="9" spans="1:8" x14ac:dyDescent="0.2">
      <c r="A9" s="23" t="s">
        <v>33</v>
      </c>
      <c r="B9" s="6">
        <v>165000</v>
      </c>
      <c r="C9" s="6">
        <v>0</v>
      </c>
      <c r="D9" s="6">
        <f t="shared" si="0"/>
        <v>165000</v>
      </c>
      <c r="E9" s="6">
        <v>0</v>
      </c>
      <c r="F9" s="6">
        <v>0</v>
      </c>
      <c r="G9" s="6">
        <f t="shared" si="1"/>
        <v>165000</v>
      </c>
      <c r="H9" s="11">
        <v>1400</v>
      </c>
    </row>
    <row r="10" spans="1:8" x14ac:dyDescent="0.2">
      <c r="A10" s="23" t="s">
        <v>65</v>
      </c>
      <c r="B10" s="6">
        <v>1721591.51</v>
      </c>
      <c r="C10" s="6">
        <v>0</v>
      </c>
      <c r="D10" s="6">
        <f t="shared" si="0"/>
        <v>1721591.51</v>
      </c>
      <c r="E10" s="6">
        <v>265638.98</v>
      </c>
      <c r="F10" s="6">
        <v>265638.98</v>
      </c>
      <c r="G10" s="6">
        <f t="shared" si="1"/>
        <v>1455952.53</v>
      </c>
      <c r="H10" s="11">
        <v>1500</v>
      </c>
    </row>
    <row r="11" spans="1:8" x14ac:dyDescent="0.2">
      <c r="A11" s="23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3" t="s">
        <v>66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1" t="s">
        <v>123</v>
      </c>
      <c r="B13" s="15">
        <f>SUM(B14:B22)</f>
        <v>13485427</v>
      </c>
      <c r="C13" s="15">
        <f>SUM(C14:C22)</f>
        <v>1031613</v>
      </c>
      <c r="D13" s="15">
        <f t="shared" si="0"/>
        <v>14517040</v>
      </c>
      <c r="E13" s="15">
        <f>SUM(E14:E22)</f>
        <v>3504108.8300000005</v>
      </c>
      <c r="F13" s="15">
        <f>SUM(F14:F22)</f>
        <v>3036331.5900000008</v>
      </c>
      <c r="G13" s="15">
        <f t="shared" si="1"/>
        <v>11012931.17</v>
      </c>
      <c r="H13" s="22">
        <v>0</v>
      </c>
    </row>
    <row r="14" spans="1:8" x14ac:dyDescent="0.2">
      <c r="A14" s="23" t="s">
        <v>67</v>
      </c>
      <c r="B14" s="6">
        <v>873608</v>
      </c>
      <c r="C14" s="6">
        <v>178700</v>
      </c>
      <c r="D14" s="6">
        <f t="shared" si="0"/>
        <v>1052308</v>
      </c>
      <c r="E14" s="6">
        <v>274927.56</v>
      </c>
      <c r="F14" s="6">
        <v>272150.52</v>
      </c>
      <c r="G14" s="6">
        <f t="shared" si="1"/>
        <v>777380.44</v>
      </c>
      <c r="H14" s="11">
        <v>2100</v>
      </c>
    </row>
    <row r="15" spans="1:8" x14ac:dyDescent="0.2">
      <c r="A15" s="23" t="s">
        <v>68</v>
      </c>
      <c r="B15" s="6">
        <v>309000</v>
      </c>
      <c r="C15" s="6">
        <v>-65000</v>
      </c>
      <c r="D15" s="6">
        <f t="shared" si="0"/>
        <v>244000</v>
      </c>
      <c r="E15" s="6">
        <v>42544.01</v>
      </c>
      <c r="F15" s="6">
        <v>42544.01</v>
      </c>
      <c r="G15" s="6">
        <f t="shared" si="1"/>
        <v>201455.99</v>
      </c>
      <c r="H15" s="11">
        <v>2200</v>
      </c>
    </row>
    <row r="16" spans="1:8" x14ac:dyDescent="0.2">
      <c r="A16" s="23" t="s">
        <v>69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f t="shared" si="1"/>
        <v>0</v>
      </c>
      <c r="H16" s="11">
        <v>2300</v>
      </c>
    </row>
    <row r="17" spans="1:8" x14ac:dyDescent="0.2">
      <c r="A17" s="23" t="s">
        <v>70</v>
      </c>
      <c r="B17" s="6">
        <v>5279788</v>
      </c>
      <c r="C17" s="6">
        <v>686450</v>
      </c>
      <c r="D17" s="6">
        <f t="shared" si="0"/>
        <v>5966238</v>
      </c>
      <c r="E17" s="6">
        <v>1555158.11</v>
      </c>
      <c r="F17" s="6">
        <v>1295158.1100000001</v>
      </c>
      <c r="G17" s="6">
        <f t="shared" si="1"/>
        <v>4411079.8899999997</v>
      </c>
      <c r="H17" s="11">
        <v>2400</v>
      </c>
    </row>
    <row r="18" spans="1:8" x14ac:dyDescent="0.2">
      <c r="A18" s="23" t="s">
        <v>71</v>
      </c>
      <c r="B18" s="6">
        <v>327351</v>
      </c>
      <c r="C18" s="6">
        <v>-5000</v>
      </c>
      <c r="D18" s="6">
        <f t="shared" si="0"/>
        <v>322351</v>
      </c>
      <c r="E18" s="6">
        <v>144597.84</v>
      </c>
      <c r="F18" s="6">
        <v>144597.84</v>
      </c>
      <c r="G18" s="6">
        <f t="shared" si="1"/>
        <v>177753.16</v>
      </c>
      <c r="H18" s="11">
        <v>2500</v>
      </c>
    </row>
    <row r="19" spans="1:8" x14ac:dyDescent="0.2">
      <c r="A19" s="23" t="s">
        <v>72</v>
      </c>
      <c r="B19" s="6">
        <v>4961800</v>
      </c>
      <c r="C19" s="6">
        <v>237190</v>
      </c>
      <c r="D19" s="6">
        <f t="shared" si="0"/>
        <v>5198990</v>
      </c>
      <c r="E19" s="6">
        <v>1082526.24</v>
      </c>
      <c r="F19" s="6">
        <v>877526.04</v>
      </c>
      <c r="G19" s="6">
        <f t="shared" si="1"/>
        <v>4116463.76</v>
      </c>
      <c r="H19" s="11">
        <v>2600</v>
      </c>
    </row>
    <row r="20" spans="1:8" x14ac:dyDescent="0.2">
      <c r="A20" s="23" t="s">
        <v>73</v>
      </c>
      <c r="B20" s="6">
        <v>578400</v>
      </c>
      <c r="C20" s="6">
        <v>-727</v>
      </c>
      <c r="D20" s="6">
        <f t="shared" si="0"/>
        <v>577673</v>
      </c>
      <c r="E20" s="6">
        <v>88911.4</v>
      </c>
      <c r="F20" s="6">
        <v>88911.4</v>
      </c>
      <c r="G20" s="6">
        <f t="shared" si="1"/>
        <v>488761.59999999998</v>
      </c>
      <c r="H20" s="11">
        <v>2700</v>
      </c>
    </row>
    <row r="21" spans="1:8" x14ac:dyDescent="0.2">
      <c r="A21" s="23" t="s">
        <v>74</v>
      </c>
      <c r="B21" s="6">
        <v>50000</v>
      </c>
      <c r="C21" s="6">
        <v>0</v>
      </c>
      <c r="D21" s="6">
        <f t="shared" si="0"/>
        <v>50000</v>
      </c>
      <c r="E21" s="6">
        <v>6551.99</v>
      </c>
      <c r="F21" s="6">
        <v>6551.99</v>
      </c>
      <c r="G21" s="6">
        <f t="shared" si="1"/>
        <v>43448.01</v>
      </c>
      <c r="H21" s="11">
        <v>2800</v>
      </c>
    </row>
    <row r="22" spans="1:8" x14ac:dyDescent="0.2">
      <c r="A22" s="23" t="s">
        <v>75</v>
      </c>
      <c r="B22" s="6">
        <v>1105480</v>
      </c>
      <c r="C22" s="6">
        <v>0</v>
      </c>
      <c r="D22" s="6">
        <f t="shared" si="0"/>
        <v>1105480</v>
      </c>
      <c r="E22" s="6">
        <v>308891.68</v>
      </c>
      <c r="F22" s="6">
        <v>308891.68</v>
      </c>
      <c r="G22" s="6">
        <f t="shared" si="1"/>
        <v>796588.32000000007</v>
      </c>
      <c r="H22" s="11">
        <v>2900</v>
      </c>
    </row>
    <row r="23" spans="1:8" x14ac:dyDescent="0.2">
      <c r="A23" s="21" t="s">
        <v>59</v>
      </c>
      <c r="B23" s="15">
        <f>SUM(B24:B32)</f>
        <v>15289704.18</v>
      </c>
      <c r="C23" s="15">
        <f>SUM(C24:C32)</f>
        <v>7440791.71</v>
      </c>
      <c r="D23" s="15">
        <f t="shared" si="0"/>
        <v>22730495.890000001</v>
      </c>
      <c r="E23" s="15">
        <f>SUM(E24:E32)</f>
        <v>2798021.24</v>
      </c>
      <c r="F23" s="15">
        <f>SUM(F24:F32)</f>
        <v>2790932.14</v>
      </c>
      <c r="G23" s="15">
        <f t="shared" si="1"/>
        <v>19932474.649999999</v>
      </c>
      <c r="H23" s="22">
        <v>0</v>
      </c>
    </row>
    <row r="24" spans="1:8" x14ac:dyDescent="0.2">
      <c r="A24" s="23" t="s">
        <v>76</v>
      </c>
      <c r="B24" s="6">
        <v>2563702.56</v>
      </c>
      <c r="C24" s="6">
        <v>290000</v>
      </c>
      <c r="D24" s="6">
        <f t="shared" si="0"/>
        <v>2853702.56</v>
      </c>
      <c r="E24" s="6">
        <v>922285.11</v>
      </c>
      <c r="F24" s="6">
        <v>922285.11</v>
      </c>
      <c r="G24" s="6">
        <f t="shared" si="1"/>
        <v>1931417.4500000002</v>
      </c>
      <c r="H24" s="11">
        <v>3100</v>
      </c>
    </row>
    <row r="25" spans="1:8" x14ac:dyDescent="0.2">
      <c r="A25" s="23" t="s">
        <v>77</v>
      </c>
      <c r="B25" s="6">
        <v>617250</v>
      </c>
      <c r="C25" s="6">
        <v>770000</v>
      </c>
      <c r="D25" s="6">
        <f t="shared" si="0"/>
        <v>1387250</v>
      </c>
      <c r="E25" s="6">
        <v>91500</v>
      </c>
      <c r="F25" s="6">
        <v>91500</v>
      </c>
      <c r="G25" s="6">
        <f t="shared" si="1"/>
        <v>1295750</v>
      </c>
      <c r="H25" s="11">
        <v>3200</v>
      </c>
    </row>
    <row r="26" spans="1:8" x14ac:dyDescent="0.2">
      <c r="A26" s="23" t="s">
        <v>78</v>
      </c>
      <c r="B26" s="6">
        <v>1307102.6000000001</v>
      </c>
      <c r="C26" s="6">
        <v>868681.43</v>
      </c>
      <c r="D26" s="6">
        <f t="shared" si="0"/>
        <v>2175784.0300000003</v>
      </c>
      <c r="E26" s="6">
        <v>789760.01</v>
      </c>
      <c r="F26" s="6">
        <v>789760.01</v>
      </c>
      <c r="G26" s="6">
        <f t="shared" si="1"/>
        <v>1386024.0200000003</v>
      </c>
      <c r="H26" s="11">
        <v>3300</v>
      </c>
    </row>
    <row r="27" spans="1:8" x14ac:dyDescent="0.2">
      <c r="A27" s="23" t="s">
        <v>79</v>
      </c>
      <c r="B27" s="6">
        <v>589400</v>
      </c>
      <c r="C27" s="6">
        <v>428025.28</v>
      </c>
      <c r="D27" s="6">
        <f t="shared" si="0"/>
        <v>1017425.28</v>
      </c>
      <c r="E27" s="6">
        <v>44772.95</v>
      </c>
      <c r="F27" s="6">
        <v>44772.95</v>
      </c>
      <c r="G27" s="6">
        <f t="shared" si="1"/>
        <v>972652.33000000007</v>
      </c>
      <c r="H27" s="11">
        <v>3400</v>
      </c>
    </row>
    <row r="28" spans="1:8" x14ac:dyDescent="0.2">
      <c r="A28" s="23" t="s">
        <v>80</v>
      </c>
      <c r="B28" s="6">
        <v>602089.76</v>
      </c>
      <c r="C28" s="6">
        <v>173640</v>
      </c>
      <c r="D28" s="6">
        <f t="shared" si="0"/>
        <v>775729.76</v>
      </c>
      <c r="E28" s="6">
        <v>134222.68</v>
      </c>
      <c r="F28" s="6">
        <v>134222.68</v>
      </c>
      <c r="G28" s="6">
        <f t="shared" si="1"/>
        <v>641507.08000000007</v>
      </c>
      <c r="H28" s="11">
        <v>3500</v>
      </c>
    </row>
    <row r="29" spans="1:8" x14ac:dyDescent="0.2">
      <c r="A29" s="23" t="s">
        <v>81</v>
      </c>
      <c r="B29" s="6">
        <v>140000</v>
      </c>
      <c r="C29" s="6">
        <v>0</v>
      </c>
      <c r="D29" s="6">
        <f t="shared" si="0"/>
        <v>140000</v>
      </c>
      <c r="E29" s="6">
        <v>41728.6</v>
      </c>
      <c r="F29" s="6">
        <v>41728.6</v>
      </c>
      <c r="G29" s="6">
        <f t="shared" si="1"/>
        <v>98271.4</v>
      </c>
      <c r="H29" s="11">
        <v>3600</v>
      </c>
    </row>
    <row r="30" spans="1:8" x14ac:dyDescent="0.2">
      <c r="A30" s="23" t="s">
        <v>82</v>
      </c>
      <c r="B30" s="6">
        <v>115000</v>
      </c>
      <c r="C30" s="6">
        <v>0</v>
      </c>
      <c r="D30" s="6">
        <f t="shared" si="0"/>
        <v>115000</v>
      </c>
      <c r="E30" s="6">
        <v>17186.810000000001</v>
      </c>
      <c r="F30" s="6">
        <v>17186.810000000001</v>
      </c>
      <c r="G30" s="6">
        <f t="shared" si="1"/>
        <v>97813.19</v>
      </c>
      <c r="H30" s="11">
        <v>3700</v>
      </c>
    </row>
    <row r="31" spans="1:8" x14ac:dyDescent="0.2">
      <c r="A31" s="23" t="s">
        <v>83</v>
      </c>
      <c r="B31" s="6">
        <v>6450000</v>
      </c>
      <c r="C31" s="6">
        <v>4510445</v>
      </c>
      <c r="D31" s="6">
        <f t="shared" si="0"/>
        <v>10960445</v>
      </c>
      <c r="E31" s="6">
        <v>374185.08</v>
      </c>
      <c r="F31" s="6">
        <v>367095.98</v>
      </c>
      <c r="G31" s="6">
        <f t="shared" si="1"/>
        <v>10586259.92</v>
      </c>
      <c r="H31" s="11">
        <v>3800</v>
      </c>
    </row>
    <row r="32" spans="1:8" x14ac:dyDescent="0.2">
      <c r="A32" s="23" t="s">
        <v>18</v>
      </c>
      <c r="B32" s="6">
        <v>2905159.26</v>
      </c>
      <c r="C32" s="6">
        <v>400000</v>
      </c>
      <c r="D32" s="6">
        <f t="shared" si="0"/>
        <v>3305159.26</v>
      </c>
      <c r="E32" s="6">
        <v>382380</v>
      </c>
      <c r="F32" s="6">
        <v>382380</v>
      </c>
      <c r="G32" s="6">
        <f t="shared" si="1"/>
        <v>2922779.26</v>
      </c>
      <c r="H32" s="11">
        <v>3900</v>
      </c>
    </row>
    <row r="33" spans="1:8" x14ac:dyDescent="0.2">
      <c r="A33" s="21" t="s">
        <v>124</v>
      </c>
      <c r="B33" s="15">
        <f>SUM(B34:B42)</f>
        <v>16746714.67</v>
      </c>
      <c r="C33" s="15">
        <f>SUM(C34:C42)</f>
        <v>14805121.77</v>
      </c>
      <c r="D33" s="15">
        <f t="shared" si="0"/>
        <v>31551836.439999998</v>
      </c>
      <c r="E33" s="15">
        <f>SUM(E34:E42)</f>
        <v>9150188.1799999997</v>
      </c>
      <c r="F33" s="15">
        <f>SUM(F34:F42)</f>
        <v>9150188.1799999997</v>
      </c>
      <c r="G33" s="15">
        <f t="shared" si="1"/>
        <v>22401648.259999998</v>
      </c>
      <c r="H33" s="22">
        <v>0</v>
      </c>
    </row>
    <row r="34" spans="1:8" x14ac:dyDescent="0.2">
      <c r="A34" s="23" t="s">
        <v>84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1">
        <v>4100</v>
      </c>
    </row>
    <row r="35" spans="1:8" x14ac:dyDescent="0.2">
      <c r="A35" s="23" t="s">
        <v>85</v>
      </c>
      <c r="B35" s="6">
        <v>9675524.6699999999</v>
      </c>
      <c r="C35" s="6">
        <v>-973246.67</v>
      </c>
      <c r="D35" s="6">
        <f t="shared" si="0"/>
        <v>8702278</v>
      </c>
      <c r="E35" s="6">
        <v>2158769.4900000002</v>
      </c>
      <c r="F35" s="6">
        <v>2158769.4900000002</v>
      </c>
      <c r="G35" s="6">
        <f t="shared" si="1"/>
        <v>6543508.5099999998</v>
      </c>
      <c r="H35" s="11">
        <v>4200</v>
      </c>
    </row>
    <row r="36" spans="1:8" x14ac:dyDescent="0.2">
      <c r="A36" s="23" t="s">
        <v>86</v>
      </c>
      <c r="B36" s="6">
        <v>903000</v>
      </c>
      <c r="C36" s="6">
        <v>5319713.2</v>
      </c>
      <c r="D36" s="6">
        <f t="shared" si="0"/>
        <v>6222713.2000000002</v>
      </c>
      <c r="E36" s="6">
        <v>1405033.2</v>
      </c>
      <c r="F36" s="6">
        <v>1405033.2</v>
      </c>
      <c r="G36" s="6">
        <f t="shared" si="1"/>
        <v>4817680</v>
      </c>
      <c r="H36" s="11">
        <v>4300</v>
      </c>
    </row>
    <row r="37" spans="1:8" x14ac:dyDescent="0.2">
      <c r="A37" s="23" t="s">
        <v>87</v>
      </c>
      <c r="B37" s="6">
        <v>6168190</v>
      </c>
      <c r="C37" s="6">
        <v>10458655.24</v>
      </c>
      <c r="D37" s="6">
        <f t="shared" si="0"/>
        <v>16626845.24</v>
      </c>
      <c r="E37" s="6">
        <v>5586385.4900000002</v>
      </c>
      <c r="F37" s="6">
        <v>5586385.4900000002</v>
      </c>
      <c r="G37" s="6">
        <f t="shared" si="1"/>
        <v>11040459.75</v>
      </c>
      <c r="H37" s="11">
        <v>4400</v>
      </c>
    </row>
    <row r="38" spans="1:8" x14ac:dyDescent="0.2">
      <c r="A38" s="23" t="s">
        <v>39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11">
        <v>4500</v>
      </c>
    </row>
    <row r="39" spans="1:8" x14ac:dyDescent="0.2">
      <c r="A39" s="23" t="s">
        <v>88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3" t="s">
        <v>89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3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3" t="s">
        <v>90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1" t="s">
        <v>125</v>
      </c>
      <c r="B43" s="15">
        <f>SUM(B44:B52)</f>
        <v>60000</v>
      </c>
      <c r="C43" s="15">
        <f>SUM(C44:C52)</f>
        <v>2617660</v>
      </c>
      <c r="D43" s="15">
        <f t="shared" si="0"/>
        <v>2677660</v>
      </c>
      <c r="E43" s="15">
        <f>SUM(E44:E52)</f>
        <v>2594603.0199999996</v>
      </c>
      <c r="F43" s="15">
        <f>SUM(F44:F52)</f>
        <v>2594603.0199999996</v>
      </c>
      <c r="G43" s="15">
        <f t="shared" si="1"/>
        <v>83056.980000000447</v>
      </c>
      <c r="H43" s="22">
        <v>0</v>
      </c>
    </row>
    <row r="44" spans="1:8" x14ac:dyDescent="0.2">
      <c r="A44" s="5" t="s">
        <v>91</v>
      </c>
      <c r="B44" s="6">
        <v>0</v>
      </c>
      <c r="C44" s="6">
        <v>41160</v>
      </c>
      <c r="D44" s="6">
        <f t="shared" si="0"/>
        <v>41160</v>
      </c>
      <c r="E44" s="6">
        <v>29079.01</v>
      </c>
      <c r="F44" s="6">
        <v>29079.01</v>
      </c>
      <c r="G44" s="6">
        <f t="shared" si="1"/>
        <v>12080.990000000002</v>
      </c>
      <c r="H44" s="11">
        <v>5100</v>
      </c>
    </row>
    <row r="45" spans="1:8" x14ac:dyDescent="0.2">
      <c r="A45" s="23" t="s">
        <v>92</v>
      </c>
      <c r="B45" s="6">
        <v>0</v>
      </c>
      <c r="C45" s="6">
        <v>32000</v>
      </c>
      <c r="D45" s="6">
        <f t="shared" si="0"/>
        <v>32000</v>
      </c>
      <c r="E45" s="6">
        <v>11999</v>
      </c>
      <c r="F45" s="6">
        <v>11999</v>
      </c>
      <c r="G45" s="6">
        <f t="shared" si="1"/>
        <v>20001</v>
      </c>
      <c r="H45" s="11">
        <v>5200</v>
      </c>
    </row>
    <row r="46" spans="1:8" x14ac:dyDescent="0.2">
      <c r="A46" s="23" t="s">
        <v>93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3" t="s">
        <v>94</v>
      </c>
      <c r="B47" s="6">
        <v>0</v>
      </c>
      <c r="C47" s="6">
        <v>2544500</v>
      </c>
      <c r="D47" s="6">
        <f t="shared" si="0"/>
        <v>2544500</v>
      </c>
      <c r="E47" s="6">
        <v>2544500</v>
      </c>
      <c r="F47" s="6">
        <v>2544500</v>
      </c>
      <c r="G47" s="6">
        <f t="shared" si="1"/>
        <v>0</v>
      </c>
      <c r="H47" s="11">
        <v>5400</v>
      </c>
    </row>
    <row r="48" spans="1:8" x14ac:dyDescent="0.2">
      <c r="A48" s="23" t="s">
        <v>95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3" t="s">
        <v>96</v>
      </c>
      <c r="B49" s="6">
        <v>60000</v>
      </c>
      <c r="C49" s="6">
        <v>0</v>
      </c>
      <c r="D49" s="6">
        <f t="shared" si="0"/>
        <v>60000</v>
      </c>
      <c r="E49" s="6">
        <v>9025.01</v>
      </c>
      <c r="F49" s="6">
        <v>9025.01</v>
      </c>
      <c r="G49" s="6">
        <f t="shared" si="1"/>
        <v>50974.99</v>
      </c>
      <c r="H49" s="11">
        <v>5600</v>
      </c>
    </row>
    <row r="50" spans="1:8" x14ac:dyDescent="0.2">
      <c r="A50" s="23" t="s">
        <v>97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3" t="s">
        <v>98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11">
        <v>5800</v>
      </c>
    </row>
    <row r="52" spans="1:8" x14ac:dyDescent="0.2">
      <c r="A52" s="23" t="s">
        <v>99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1" t="s">
        <v>60</v>
      </c>
      <c r="B53" s="15">
        <f>SUM(B54:B56)</f>
        <v>71306070.730000004</v>
      </c>
      <c r="C53" s="15">
        <f>SUM(C54:C56)</f>
        <v>24634064.469999999</v>
      </c>
      <c r="D53" s="15">
        <f t="shared" si="0"/>
        <v>95940135.200000003</v>
      </c>
      <c r="E53" s="15">
        <f>SUM(E54:E56)</f>
        <v>23134661.359999999</v>
      </c>
      <c r="F53" s="15">
        <f>SUM(F54:F56)</f>
        <v>23134661.359999999</v>
      </c>
      <c r="G53" s="15">
        <f t="shared" si="1"/>
        <v>72805473.840000004</v>
      </c>
      <c r="H53" s="22">
        <v>0</v>
      </c>
    </row>
    <row r="54" spans="1:8" x14ac:dyDescent="0.2">
      <c r="A54" s="23" t="s">
        <v>100</v>
      </c>
      <c r="B54" s="6">
        <v>69306070.730000004</v>
      </c>
      <c r="C54" s="6">
        <v>14637815.890000001</v>
      </c>
      <c r="D54" s="6">
        <f t="shared" si="0"/>
        <v>83943886.620000005</v>
      </c>
      <c r="E54" s="6">
        <v>21302512.219999999</v>
      </c>
      <c r="F54" s="6">
        <v>21302512.219999999</v>
      </c>
      <c r="G54" s="6">
        <f t="shared" si="1"/>
        <v>62641374.400000006</v>
      </c>
      <c r="H54" s="11">
        <v>6100</v>
      </c>
    </row>
    <row r="55" spans="1:8" x14ac:dyDescent="0.2">
      <c r="A55" s="23" t="s">
        <v>101</v>
      </c>
      <c r="B55" s="6">
        <v>2000000</v>
      </c>
      <c r="C55" s="6">
        <v>9996248.5800000001</v>
      </c>
      <c r="D55" s="6">
        <f t="shared" si="0"/>
        <v>11996248.58</v>
      </c>
      <c r="E55" s="6">
        <v>1832149.14</v>
      </c>
      <c r="F55" s="6">
        <v>1832149.14</v>
      </c>
      <c r="G55" s="6">
        <f t="shared" si="1"/>
        <v>10164099.439999999</v>
      </c>
      <c r="H55" s="11">
        <v>6200</v>
      </c>
    </row>
    <row r="56" spans="1:8" x14ac:dyDescent="0.2">
      <c r="A56" s="23" t="s">
        <v>102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1" t="s">
        <v>126</v>
      </c>
      <c r="B57" s="15">
        <f>SUM(B58:B64)</f>
        <v>500000</v>
      </c>
      <c r="C57" s="15">
        <f>SUM(C58:C64)</f>
        <v>8261515.4500000002</v>
      </c>
      <c r="D57" s="15">
        <f t="shared" si="0"/>
        <v>8761515.4499999993</v>
      </c>
      <c r="E57" s="15">
        <f>SUM(E58:E64)</f>
        <v>0</v>
      </c>
      <c r="F57" s="15">
        <f>SUM(F58:F64)</f>
        <v>0</v>
      </c>
      <c r="G57" s="15">
        <f t="shared" si="1"/>
        <v>8761515.4499999993</v>
      </c>
      <c r="H57" s="22">
        <v>0</v>
      </c>
    </row>
    <row r="58" spans="1:8" x14ac:dyDescent="0.2">
      <c r="A58" s="23" t="s">
        <v>103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3" t="s">
        <v>104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3" t="s">
        <v>105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3" t="s">
        <v>106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3" t="s">
        <v>107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3" t="s">
        <v>108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3" t="s">
        <v>109</v>
      </c>
      <c r="B64" s="6">
        <v>500000</v>
      </c>
      <c r="C64" s="6">
        <v>8261515.4500000002</v>
      </c>
      <c r="D64" s="6">
        <f t="shared" si="0"/>
        <v>8761515.4499999993</v>
      </c>
      <c r="E64" s="6">
        <v>0</v>
      </c>
      <c r="F64" s="6">
        <v>0</v>
      </c>
      <c r="G64" s="6">
        <f t="shared" si="1"/>
        <v>8761515.4499999993</v>
      </c>
      <c r="H64" s="11">
        <v>7900</v>
      </c>
    </row>
    <row r="65" spans="1:8" x14ac:dyDescent="0.2">
      <c r="A65" s="21" t="s">
        <v>127</v>
      </c>
      <c r="B65" s="15">
        <f>SUM(B66:B68)</f>
        <v>0</v>
      </c>
      <c r="C65" s="15">
        <f>SUM(C66:C68)</f>
        <v>0</v>
      </c>
      <c r="D65" s="15">
        <f t="shared" si="0"/>
        <v>0</v>
      </c>
      <c r="E65" s="15">
        <f>SUM(E66:E68)</f>
        <v>0</v>
      </c>
      <c r="F65" s="15">
        <f>SUM(F66:F68)</f>
        <v>0</v>
      </c>
      <c r="G65" s="15">
        <f t="shared" si="1"/>
        <v>0</v>
      </c>
      <c r="H65" s="22">
        <v>0</v>
      </c>
    </row>
    <row r="66" spans="1:8" x14ac:dyDescent="0.2">
      <c r="A66" s="23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3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3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1">
        <v>8500</v>
      </c>
    </row>
    <row r="69" spans="1:8" x14ac:dyDescent="0.2">
      <c r="A69" s="21" t="s">
        <v>61</v>
      </c>
      <c r="B69" s="15">
        <f>SUM(B70:B76)</f>
        <v>3663800</v>
      </c>
      <c r="C69" s="15">
        <f>SUM(C70:C76)</f>
        <v>0</v>
      </c>
      <c r="D69" s="15">
        <f t="shared" si="0"/>
        <v>3663800</v>
      </c>
      <c r="E69" s="15">
        <f>SUM(E70:E76)</f>
        <v>2096460.01</v>
      </c>
      <c r="F69" s="15">
        <f>SUM(F70:F76)</f>
        <v>2096460.01</v>
      </c>
      <c r="G69" s="15">
        <f t="shared" si="1"/>
        <v>1567339.99</v>
      </c>
      <c r="H69" s="22">
        <v>0</v>
      </c>
    </row>
    <row r="70" spans="1:8" x14ac:dyDescent="0.2">
      <c r="A70" s="23" t="s">
        <v>110</v>
      </c>
      <c r="B70" s="6">
        <v>3500000</v>
      </c>
      <c r="C70" s="6">
        <v>0</v>
      </c>
      <c r="D70" s="6">
        <f t="shared" ref="D70:D76" si="2">B70+C70</f>
        <v>3500000</v>
      </c>
      <c r="E70" s="6">
        <v>2000000</v>
      </c>
      <c r="F70" s="6">
        <v>2000000</v>
      </c>
      <c r="G70" s="6">
        <f t="shared" ref="G70:G76" si="3">D70-E70</f>
        <v>1500000</v>
      </c>
      <c r="H70" s="11">
        <v>9100</v>
      </c>
    </row>
    <row r="71" spans="1:8" x14ac:dyDescent="0.2">
      <c r="A71" s="23" t="s">
        <v>111</v>
      </c>
      <c r="B71" s="6">
        <v>163800</v>
      </c>
      <c r="C71" s="6">
        <v>0</v>
      </c>
      <c r="D71" s="6">
        <f t="shared" si="2"/>
        <v>163800</v>
      </c>
      <c r="E71" s="6">
        <v>96460.01</v>
      </c>
      <c r="F71" s="6">
        <v>96460.01</v>
      </c>
      <c r="G71" s="6">
        <f t="shared" si="3"/>
        <v>67339.990000000005</v>
      </c>
      <c r="H71" s="11">
        <v>9200</v>
      </c>
    </row>
    <row r="72" spans="1:8" x14ac:dyDescent="0.2">
      <c r="A72" s="23" t="s">
        <v>112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3" t="s">
        <v>113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3" t="s">
        <v>114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3" t="s">
        <v>115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4" t="s">
        <v>116</v>
      </c>
      <c r="B76" s="16">
        <v>0</v>
      </c>
      <c r="C76" s="16">
        <v>0</v>
      </c>
      <c r="D76" s="16">
        <f t="shared" si="2"/>
        <v>0</v>
      </c>
      <c r="E76" s="16">
        <v>0</v>
      </c>
      <c r="F76" s="16">
        <v>0</v>
      </c>
      <c r="G76" s="16">
        <f t="shared" si="3"/>
        <v>0</v>
      </c>
      <c r="H76" s="11">
        <v>9900</v>
      </c>
    </row>
    <row r="77" spans="1:8" x14ac:dyDescent="0.2">
      <c r="A77" s="12" t="s">
        <v>50</v>
      </c>
      <c r="B77" s="17">
        <f t="shared" ref="B77:G77" si="4">SUM(B5+B13+B23+B33+B43+B53+B57+B65+B69)</f>
        <v>162398520</v>
      </c>
      <c r="C77" s="17">
        <f t="shared" si="4"/>
        <v>59221601.400000006</v>
      </c>
      <c r="D77" s="17">
        <f t="shared" si="4"/>
        <v>221620121.39999998</v>
      </c>
      <c r="E77" s="17">
        <f t="shared" si="4"/>
        <v>51901906.380000003</v>
      </c>
      <c r="F77" s="17">
        <f t="shared" si="4"/>
        <v>51427040.039999999</v>
      </c>
      <c r="G77" s="17">
        <f t="shared" si="4"/>
        <v>169718215.01999998</v>
      </c>
      <c r="H77" s="30"/>
    </row>
    <row r="78" spans="1:8" x14ac:dyDescent="0.2">
      <c r="H78" s="30"/>
    </row>
    <row r="79" spans="1:8" x14ac:dyDescent="0.2">
      <c r="A79" s="1" t="s">
        <v>120</v>
      </c>
      <c r="H79" s="30"/>
    </row>
    <row r="80" spans="1:8" x14ac:dyDescent="0.2">
      <c r="H80" s="30"/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"/>
  <sheetViews>
    <sheetView showGridLines="0" zoomScaleNormal="100" workbookViewId="0">
      <selection activeCell="F41" sqref="F4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5" t="s">
        <v>130</v>
      </c>
      <c r="B1" s="33"/>
      <c r="C1" s="33"/>
      <c r="D1" s="33"/>
      <c r="E1" s="33"/>
      <c r="F1" s="33"/>
      <c r="G1" s="34"/>
    </row>
    <row r="2" spans="1:7" x14ac:dyDescent="0.2">
      <c r="A2" s="38"/>
      <c r="B2" s="35" t="s">
        <v>57</v>
      </c>
      <c r="C2" s="33"/>
      <c r="D2" s="33"/>
      <c r="E2" s="33"/>
      <c r="F2" s="34"/>
      <c r="G2" s="36" t="s">
        <v>56</v>
      </c>
    </row>
    <row r="3" spans="1:7" ht="24.95" customHeight="1" x14ac:dyDescent="0.2">
      <c r="A3" s="39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7"/>
    </row>
    <row r="4" spans="1:7" x14ac:dyDescent="0.2">
      <c r="A4" s="40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7" t="s">
        <v>0</v>
      </c>
      <c r="B5" s="18">
        <v>86827449.269999996</v>
      </c>
      <c r="C5" s="18">
        <v>31244843.73</v>
      </c>
      <c r="D5" s="18">
        <f>B5+C5</f>
        <v>118072293</v>
      </c>
      <c r="E5" s="18">
        <v>23007608.800000001</v>
      </c>
      <c r="F5" s="18">
        <v>22532742.460000001</v>
      </c>
      <c r="G5" s="18">
        <f>D5-E5</f>
        <v>95064684.200000003</v>
      </c>
    </row>
    <row r="6" spans="1:7" x14ac:dyDescent="0.2">
      <c r="A6" s="7"/>
      <c r="B6" s="18"/>
      <c r="C6" s="18"/>
      <c r="D6" s="18"/>
      <c r="E6" s="18"/>
      <c r="F6" s="18"/>
      <c r="G6" s="18"/>
    </row>
    <row r="7" spans="1:7" x14ac:dyDescent="0.2">
      <c r="A7" s="7" t="s">
        <v>1</v>
      </c>
      <c r="B7" s="18">
        <v>72071070.730000004</v>
      </c>
      <c r="C7" s="18">
        <v>27976757.670000002</v>
      </c>
      <c r="D7" s="18">
        <f>B7+C7</f>
        <v>100047828.40000001</v>
      </c>
      <c r="E7" s="18">
        <v>26894297.579999998</v>
      </c>
      <c r="F7" s="18">
        <v>26894297.579999998</v>
      </c>
      <c r="G7" s="18">
        <f>D7-E7</f>
        <v>73153530.820000008</v>
      </c>
    </row>
    <row r="8" spans="1:7" x14ac:dyDescent="0.2">
      <c r="A8" s="7"/>
      <c r="B8" s="18"/>
      <c r="C8" s="18"/>
      <c r="D8" s="18"/>
      <c r="E8" s="18"/>
      <c r="F8" s="18"/>
      <c r="G8" s="18"/>
    </row>
    <row r="9" spans="1:7" x14ac:dyDescent="0.2">
      <c r="A9" s="7" t="s">
        <v>2</v>
      </c>
      <c r="B9" s="18">
        <v>3500000</v>
      </c>
      <c r="C9" s="18">
        <v>0</v>
      </c>
      <c r="D9" s="18">
        <f>B9+C9</f>
        <v>3500000</v>
      </c>
      <c r="E9" s="18">
        <v>2000000</v>
      </c>
      <c r="F9" s="18">
        <v>2000000</v>
      </c>
      <c r="G9" s="18">
        <f>D9-E9</f>
        <v>1500000</v>
      </c>
    </row>
    <row r="10" spans="1:7" x14ac:dyDescent="0.2">
      <c r="A10" s="7"/>
      <c r="B10" s="18"/>
      <c r="C10" s="18"/>
      <c r="D10" s="18"/>
      <c r="E10" s="18"/>
      <c r="F10" s="18"/>
      <c r="G10" s="18"/>
    </row>
    <row r="11" spans="1:7" x14ac:dyDescent="0.2">
      <c r="A11" s="7" t="s">
        <v>39</v>
      </c>
      <c r="B11" s="18">
        <v>0</v>
      </c>
      <c r="C11" s="18">
        <v>0</v>
      </c>
      <c r="D11" s="18">
        <f>B11+C11</f>
        <v>0</v>
      </c>
      <c r="E11" s="18">
        <v>0</v>
      </c>
      <c r="F11" s="18">
        <v>0</v>
      </c>
      <c r="G11" s="18">
        <f>D11-E11</f>
        <v>0</v>
      </c>
    </row>
    <row r="12" spans="1:7" x14ac:dyDescent="0.2">
      <c r="A12" s="7"/>
      <c r="B12" s="18"/>
      <c r="C12" s="18"/>
      <c r="D12" s="18"/>
      <c r="E12" s="18"/>
      <c r="F12" s="18"/>
      <c r="G12" s="18"/>
    </row>
    <row r="13" spans="1:7" x14ac:dyDescent="0.2">
      <c r="A13" s="31" t="s">
        <v>36</v>
      </c>
      <c r="B13" s="18">
        <v>0</v>
      </c>
      <c r="C13" s="18">
        <v>0</v>
      </c>
      <c r="D13" s="18">
        <f>B13+C13</f>
        <v>0</v>
      </c>
      <c r="E13" s="18">
        <v>0</v>
      </c>
      <c r="F13" s="18">
        <v>0</v>
      </c>
      <c r="G13" s="18">
        <f>D13-E13</f>
        <v>0</v>
      </c>
    </row>
    <row r="14" spans="1:7" x14ac:dyDescent="0.2">
      <c r="A14" s="32"/>
      <c r="B14" s="19"/>
      <c r="C14" s="19"/>
      <c r="D14" s="19"/>
      <c r="E14" s="19"/>
      <c r="F14" s="19"/>
      <c r="G14" s="19"/>
    </row>
    <row r="15" spans="1:7" x14ac:dyDescent="0.2">
      <c r="A15" s="12" t="s">
        <v>50</v>
      </c>
      <c r="B15" s="17">
        <f t="shared" ref="B15:G15" si="0">SUM(B5+B7+B9+B11+B13)</f>
        <v>162398520</v>
      </c>
      <c r="C15" s="17">
        <f t="shared" si="0"/>
        <v>59221601.400000006</v>
      </c>
      <c r="D15" s="17">
        <f t="shared" si="0"/>
        <v>221620121.40000001</v>
      </c>
      <c r="E15" s="17">
        <f t="shared" si="0"/>
        <v>51901906.379999995</v>
      </c>
      <c r="F15" s="17">
        <f t="shared" si="0"/>
        <v>51427040.039999999</v>
      </c>
      <c r="G15" s="17">
        <f t="shared" si="0"/>
        <v>169718215.02000001</v>
      </c>
    </row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4"/>
  <sheetViews>
    <sheetView showGridLines="0" tabSelected="1" topLeftCell="A29" workbookViewId="0">
      <selection activeCell="A35" sqref="A35:J35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5" t="s">
        <v>161</v>
      </c>
      <c r="B1" s="33"/>
      <c r="C1" s="33"/>
      <c r="D1" s="33"/>
      <c r="E1" s="33"/>
      <c r="F1" s="33"/>
      <c r="G1" s="34"/>
    </row>
    <row r="2" spans="1:7" x14ac:dyDescent="0.2">
      <c r="A2" s="38" t="s">
        <v>51</v>
      </c>
      <c r="B2" s="35" t="s">
        <v>57</v>
      </c>
      <c r="C2" s="33"/>
      <c r="D2" s="33"/>
      <c r="E2" s="33"/>
      <c r="F2" s="34"/>
      <c r="G2" s="36" t="s">
        <v>56</v>
      </c>
    </row>
    <row r="3" spans="1:7" ht="24.95" customHeight="1" x14ac:dyDescent="0.2">
      <c r="A3" s="39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7"/>
    </row>
    <row r="4" spans="1:7" x14ac:dyDescent="0.2">
      <c r="A4" s="40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25"/>
      <c r="B5" s="8"/>
      <c r="C5" s="8"/>
      <c r="D5" s="8"/>
      <c r="E5" s="8"/>
      <c r="F5" s="8"/>
      <c r="G5" s="8"/>
    </row>
    <row r="6" spans="1:7" x14ac:dyDescent="0.2">
      <c r="A6" s="26" t="s">
        <v>131</v>
      </c>
      <c r="B6" s="6">
        <v>4055576.46</v>
      </c>
      <c r="C6" s="6">
        <v>0.01</v>
      </c>
      <c r="D6" s="6">
        <f>B6+C6</f>
        <v>4055576.4699999997</v>
      </c>
      <c r="E6" s="6">
        <v>835820.29</v>
      </c>
      <c r="F6" s="6">
        <v>835820.29</v>
      </c>
      <c r="G6" s="6">
        <f>D6-E6</f>
        <v>3219756.1799999997</v>
      </c>
    </row>
    <row r="7" spans="1:7" x14ac:dyDescent="0.2">
      <c r="A7" s="26" t="s">
        <v>132</v>
      </c>
      <c r="B7" s="6">
        <v>19019608.530000001</v>
      </c>
      <c r="C7" s="6">
        <v>21454352.649999999</v>
      </c>
      <c r="D7" s="6">
        <f t="shared" ref="D7:D12" si="0">B7+C7</f>
        <v>40473961.18</v>
      </c>
      <c r="E7" s="6">
        <v>5349817.12</v>
      </c>
      <c r="F7" s="6">
        <v>5342728.0199999996</v>
      </c>
      <c r="G7" s="6">
        <f t="shared" ref="G7:G12" si="1">D7-E7</f>
        <v>35124144.060000002</v>
      </c>
    </row>
    <row r="8" spans="1:7" x14ac:dyDescent="0.2">
      <c r="A8" s="26" t="s">
        <v>133</v>
      </c>
      <c r="B8" s="6">
        <v>478602.26</v>
      </c>
      <c r="C8" s="6">
        <v>0.01</v>
      </c>
      <c r="D8" s="6">
        <f t="shared" si="0"/>
        <v>478602.27</v>
      </c>
      <c r="E8" s="6">
        <v>102007.08</v>
      </c>
      <c r="F8" s="6">
        <v>102007.08</v>
      </c>
      <c r="G8" s="6">
        <f t="shared" si="1"/>
        <v>376595.19</v>
      </c>
    </row>
    <row r="9" spans="1:7" x14ac:dyDescent="0.2">
      <c r="A9" s="26" t="s">
        <v>134</v>
      </c>
      <c r="B9" s="6">
        <v>837005.76</v>
      </c>
      <c r="C9" s="6">
        <v>0</v>
      </c>
      <c r="D9" s="6">
        <f t="shared" si="0"/>
        <v>837005.76</v>
      </c>
      <c r="E9" s="6">
        <v>174048.27</v>
      </c>
      <c r="F9" s="6">
        <v>174048.27</v>
      </c>
      <c r="G9" s="6">
        <f t="shared" si="1"/>
        <v>662957.49</v>
      </c>
    </row>
    <row r="10" spans="1:7" x14ac:dyDescent="0.2">
      <c r="A10" s="26" t="s">
        <v>135</v>
      </c>
      <c r="B10" s="6">
        <v>445500</v>
      </c>
      <c r="C10" s="6">
        <v>0</v>
      </c>
      <c r="D10" s="6">
        <f t="shared" si="0"/>
        <v>445500</v>
      </c>
      <c r="E10" s="6">
        <v>99000</v>
      </c>
      <c r="F10" s="6">
        <v>99000</v>
      </c>
      <c r="G10" s="6">
        <f t="shared" si="1"/>
        <v>346500</v>
      </c>
    </row>
    <row r="11" spans="1:7" x14ac:dyDescent="0.2">
      <c r="A11" s="26" t="s">
        <v>136</v>
      </c>
      <c r="B11" s="6">
        <v>7244720.8600000003</v>
      </c>
      <c r="C11" s="6">
        <v>1618025.27</v>
      </c>
      <c r="D11" s="6">
        <f t="shared" si="0"/>
        <v>8862746.1300000008</v>
      </c>
      <c r="E11" s="6">
        <v>2959765.63</v>
      </c>
      <c r="F11" s="6">
        <v>2959765.63</v>
      </c>
      <c r="G11" s="6">
        <f t="shared" si="1"/>
        <v>5902980.5000000009</v>
      </c>
    </row>
    <row r="12" spans="1:7" x14ac:dyDescent="0.2">
      <c r="A12" s="26" t="s">
        <v>137</v>
      </c>
      <c r="B12" s="6">
        <v>1184747.18</v>
      </c>
      <c r="C12" s="6">
        <v>15080</v>
      </c>
      <c r="D12" s="6">
        <f t="shared" si="0"/>
        <v>1199827.18</v>
      </c>
      <c r="E12" s="6">
        <v>270781.34999999998</v>
      </c>
      <c r="F12" s="6">
        <v>270781.34999999998</v>
      </c>
      <c r="G12" s="6">
        <f t="shared" si="1"/>
        <v>929045.83</v>
      </c>
    </row>
    <row r="13" spans="1:7" x14ac:dyDescent="0.2">
      <c r="A13" s="26" t="s">
        <v>138</v>
      </c>
      <c r="B13" s="6">
        <v>76564139.430000007</v>
      </c>
      <c r="C13" s="6">
        <v>24684263.23</v>
      </c>
      <c r="D13" s="6">
        <f t="shared" ref="D13" si="2">B13+C13</f>
        <v>101248402.66000001</v>
      </c>
      <c r="E13" s="6">
        <v>24742463.670000002</v>
      </c>
      <c r="F13" s="6">
        <v>24742463.670000002</v>
      </c>
      <c r="G13" s="6">
        <f t="shared" ref="G13" si="3">D13-E13</f>
        <v>76505938.99000001</v>
      </c>
    </row>
    <row r="14" spans="1:7" x14ac:dyDescent="0.2">
      <c r="A14" s="26" t="s">
        <v>139</v>
      </c>
      <c r="B14" s="6">
        <v>2437314.65</v>
      </c>
      <c r="C14" s="6">
        <v>3451742.2</v>
      </c>
      <c r="D14" s="6">
        <f t="shared" ref="D14" si="4">B14+C14</f>
        <v>5889056.8499999996</v>
      </c>
      <c r="E14" s="6">
        <v>2441506.56</v>
      </c>
      <c r="F14" s="6">
        <v>2441506.56</v>
      </c>
      <c r="G14" s="6">
        <f t="shared" ref="G14" si="5">D14-E14</f>
        <v>3447550.2899999996</v>
      </c>
    </row>
    <row r="15" spans="1:7" x14ac:dyDescent="0.2">
      <c r="A15" s="26" t="s">
        <v>140</v>
      </c>
      <c r="B15" s="6">
        <v>1352564.65</v>
      </c>
      <c r="C15" s="6">
        <v>5359713.2</v>
      </c>
      <c r="D15" s="6">
        <f t="shared" ref="D15" si="6">B15+C15</f>
        <v>6712277.8499999996</v>
      </c>
      <c r="E15" s="6">
        <v>1505519.89</v>
      </c>
      <c r="F15" s="6">
        <v>1505519.89</v>
      </c>
      <c r="G15" s="6">
        <f t="shared" ref="G15" si="7">D15-E15</f>
        <v>5206757.96</v>
      </c>
    </row>
    <row r="16" spans="1:7" x14ac:dyDescent="0.2">
      <c r="A16" s="26" t="s">
        <v>141</v>
      </c>
      <c r="B16" s="6">
        <v>3716356.18</v>
      </c>
      <c r="C16" s="6">
        <v>0</v>
      </c>
      <c r="D16" s="6">
        <f t="shared" ref="D16" si="8">B16+C16</f>
        <v>3716356.18</v>
      </c>
      <c r="E16" s="6">
        <v>774275.91</v>
      </c>
      <c r="F16" s="6">
        <v>774275.91</v>
      </c>
      <c r="G16" s="6">
        <f t="shared" ref="G16" si="9">D16-E16</f>
        <v>2942080.27</v>
      </c>
    </row>
    <row r="17" spans="1:7" x14ac:dyDescent="0.2">
      <c r="A17" s="26" t="s">
        <v>142</v>
      </c>
      <c r="B17" s="6">
        <v>1464342.27</v>
      </c>
      <c r="C17" s="6">
        <v>149440</v>
      </c>
      <c r="D17" s="6">
        <f t="shared" ref="D17" si="10">B17+C17</f>
        <v>1613782.27</v>
      </c>
      <c r="E17" s="6">
        <v>341191.62</v>
      </c>
      <c r="F17" s="6">
        <v>341191.62</v>
      </c>
      <c r="G17" s="6">
        <f t="shared" ref="G17" si="11">D17-E17</f>
        <v>1272590.6499999999</v>
      </c>
    </row>
    <row r="18" spans="1:7" x14ac:dyDescent="0.2">
      <c r="A18" s="26" t="s">
        <v>143</v>
      </c>
      <c r="B18" s="6">
        <v>394949.5</v>
      </c>
      <c r="C18" s="6">
        <v>0</v>
      </c>
      <c r="D18" s="6">
        <f t="shared" ref="D18" si="12">B18+C18</f>
        <v>394949.5</v>
      </c>
      <c r="E18" s="6">
        <v>84072.58</v>
      </c>
      <c r="F18" s="6">
        <v>84072.58</v>
      </c>
      <c r="G18" s="6">
        <f t="shared" ref="G18" si="13">D18-E18</f>
        <v>310876.92</v>
      </c>
    </row>
    <row r="19" spans="1:7" x14ac:dyDescent="0.2">
      <c r="A19" s="26" t="s">
        <v>144</v>
      </c>
      <c r="B19" s="6">
        <v>1958525.9</v>
      </c>
      <c r="C19" s="6">
        <v>2664500</v>
      </c>
      <c r="D19" s="6">
        <f t="shared" ref="D19" si="14">B19+C19</f>
        <v>4623025.9000000004</v>
      </c>
      <c r="E19" s="6">
        <v>2956586.43</v>
      </c>
      <c r="F19" s="6">
        <v>2956586.43</v>
      </c>
      <c r="G19" s="6">
        <f t="shared" ref="G19" si="15">D19-E19</f>
        <v>1666439.4700000002</v>
      </c>
    </row>
    <row r="20" spans="1:7" x14ac:dyDescent="0.2">
      <c r="A20" s="26" t="s">
        <v>145</v>
      </c>
      <c r="B20" s="6">
        <v>2998058.74</v>
      </c>
      <c r="C20" s="6">
        <v>85780.35</v>
      </c>
      <c r="D20" s="6">
        <f t="shared" ref="D20" si="16">B20+C20</f>
        <v>3083839.0900000003</v>
      </c>
      <c r="E20" s="6">
        <v>699183.9</v>
      </c>
      <c r="F20" s="6">
        <v>699183.9</v>
      </c>
      <c r="G20" s="6">
        <f t="shared" ref="G20" si="17">D20-E20</f>
        <v>2384655.1900000004</v>
      </c>
    </row>
    <row r="21" spans="1:7" x14ac:dyDescent="0.2">
      <c r="A21" s="26" t="s">
        <v>146</v>
      </c>
      <c r="B21" s="6">
        <v>3048167.32</v>
      </c>
      <c r="C21" s="6">
        <v>0</v>
      </c>
      <c r="D21" s="6">
        <f t="shared" ref="D21" si="18">B21+C21</f>
        <v>3048167.32</v>
      </c>
      <c r="E21" s="6">
        <v>602103.89</v>
      </c>
      <c r="F21" s="6">
        <v>602103.89</v>
      </c>
      <c r="G21" s="6">
        <f t="shared" ref="G21" si="19">D21-E21</f>
        <v>2446063.4299999997</v>
      </c>
    </row>
    <row r="22" spans="1:7" x14ac:dyDescent="0.2">
      <c r="A22" s="26" t="s">
        <v>147</v>
      </c>
      <c r="B22" s="6">
        <v>187333.8</v>
      </c>
      <c r="C22" s="6">
        <v>0</v>
      </c>
      <c r="D22" s="6">
        <f t="shared" ref="D22" si="20">B22+C22</f>
        <v>187333.8</v>
      </c>
      <c r="E22" s="6">
        <v>0</v>
      </c>
      <c r="F22" s="6">
        <v>0</v>
      </c>
      <c r="G22" s="6">
        <f t="shared" ref="G22" si="21">D22-E22</f>
        <v>187333.8</v>
      </c>
    </row>
    <row r="23" spans="1:7" x14ac:dyDescent="0.2">
      <c r="A23" s="26" t="s">
        <v>148</v>
      </c>
      <c r="B23" s="6">
        <v>5412337.2400000002</v>
      </c>
      <c r="C23" s="6">
        <v>0</v>
      </c>
      <c r="D23" s="6">
        <f t="shared" ref="D23" si="22">B23+C23</f>
        <v>5412337.2400000002</v>
      </c>
      <c r="E23" s="6">
        <v>1519400.32</v>
      </c>
      <c r="F23" s="6">
        <v>1259400.32</v>
      </c>
      <c r="G23" s="6">
        <f t="shared" ref="G23" si="23">D23-E23</f>
        <v>3892936.92</v>
      </c>
    </row>
    <row r="24" spans="1:7" x14ac:dyDescent="0.2">
      <c r="A24" s="26" t="s">
        <v>149</v>
      </c>
      <c r="B24" s="6">
        <v>204029.11</v>
      </c>
      <c r="C24" s="6">
        <v>0</v>
      </c>
      <c r="D24" s="6">
        <f t="shared" ref="D24" si="24">B24+C24</f>
        <v>204029.11</v>
      </c>
      <c r="E24" s="6">
        <v>44677.8</v>
      </c>
      <c r="F24" s="6">
        <v>44677.8</v>
      </c>
      <c r="G24" s="6">
        <f t="shared" ref="G24" si="25">D24-E24</f>
        <v>159351.31</v>
      </c>
    </row>
    <row r="25" spans="1:7" x14ac:dyDescent="0.2">
      <c r="A25" s="26" t="s">
        <v>150</v>
      </c>
      <c r="B25" s="6">
        <v>204634.35</v>
      </c>
      <c r="C25" s="6">
        <v>0</v>
      </c>
      <c r="D25" s="6">
        <f t="shared" ref="D25" si="26">B25+C25</f>
        <v>204634.35</v>
      </c>
      <c r="E25" s="6">
        <v>45474.3</v>
      </c>
      <c r="F25" s="6">
        <v>45474.3</v>
      </c>
      <c r="G25" s="6">
        <f t="shared" ref="G25" si="27">D25-E25</f>
        <v>159160.04999999999</v>
      </c>
    </row>
    <row r="26" spans="1:7" x14ac:dyDescent="0.2">
      <c r="A26" s="26" t="s">
        <v>151</v>
      </c>
      <c r="B26" s="6">
        <v>16147538.880000001</v>
      </c>
      <c r="C26" s="6">
        <v>129179.49</v>
      </c>
      <c r="D26" s="6">
        <f t="shared" ref="D26" si="28">B26+C26</f>
        <v>16276718.370000001</v>
      </c>
      <c r="E26" s="6">
        <v>3417234.27</v>
      </c>
      <c r="F26" s="6">
        <v>3209457.03</v>
      </c>
      <c r="G26" s="6">
        <f t="shared" ref="G26" si="29">D26-E26</f>
        <v>12859484.100000001</v>
      </c>
    </row>
    <row r="27" spans="1:7" x14ac:dyDescent="0.2">
      <c r="A27" s="26" t="s">
        <v>152</v>
      </c>
      <c r="B27" s="6">
        <v>400502.51</v>
      </c>
      <c r="C27" s="6">
        <v>-0.01</v>
      </c>
      <c r="D27" s="6">
        <f t="shared" ref="D27" si="30">B27+C27</f>
        <v>400502.5</v>
      </c>
      <c r="E27" s="6">
        <v>77112.399999999994</v>
      </c>
      <c r="F27" s="6">
        <v>77112.399999999994</v>
      </c>
      <c r="G27" s="6">
        <f t="shared" ref="G27" si="31">D27-E27</f>
        <v>323390.09999999998</v>
      </c>
    </row>
    <row r="28" spans="1:7" x14ac:dyDescent="0.2">
      <c r="A28" s="26" t="s">
        <v>153</v>
      </c>
      <c r="B28" s="6">
        <v>491690.84</v>
      </c>
      <c r="C28" s="6">
        <v>0</v>
      </c>
      <c r="D28" s="6">
        <f t="shared" ref="D28" si="32">B28+C28</f>
        <v>491690.84</v>
      </c>
      <c r="E28" s="6">
        <v>101803.6</v>
      </c>
      <c r="F28" s="6">
        <v>101803.6</v>
      </c>
      <c r="G28" s="6">
        <f t="shared" ref="G28" si="33">D28-E28</f>
        <v>389887.24</v>
      </c>
    </row>
    <row r="29" spans="1:7" x14ac:dyDescent="0.2">
      <c r="A29" s="26" t="s">
        <v>154</v>
      </c>
      <c r="B29" s="6">
        <v>805350.64</v>
      </c>
      <c r="C29" s="6">
        <v>0</v>
      </c>
      <c r="D29" s="6">
        <f t="shared" ref="D29" si="34">B29+C29</f>
        <v>805350.64</v>
      </c>
      <c r="E29" s="6">
        <v>125098.58</v>
      </c>
      <c r="F29" s="6">
        <v>125098.58</v>
      </c>
      <c r="G29" s="6">
        <f t="shared" ref="G29" si="35">D29-E29</f>
        <v>680252.06</v>
      </c>
    </row>
    <row r="30" spans="1:7" x14ac:dyDescent="0.2">
      <c r="A30" s="26" t="s">
        <v>155</v>
      </c>
      <c r="B30" s="6">
        <v>475590.35</v>
      </c>
      <c r="C30" s="6">
        <v>-105555</v>
      </c>
      <c r="D30" s="6">
        <f t="shared" ref="D30" si="36">B30+C30</f>
        <v>370035.35</v>
      </c>
      <c r="E30" s="6">
        <v>57310.67</v>
      </c>
      <c r="F30" s="6">
        <v>57310.67</v>
      </c>
      <c r="G30" s="6">
        <f t="shared" ref="G30" si="37">D30-E30</f>
        <v>312724.68</v>
      </c>
    </row>
    <row r="31" spans="1:7" x14ac:dyDescent="0.2">
      <c r="A31" s="26" t="s">
        <v>156</v>
      </c>
      <c r="B31" s="6">
        <v>510693.25</v>
      </c>
      <c r="C31" s="6">
        <v>15080</v>
      </c>
      <c r="D31" s="6">
        <f t="shared" ref="D31" si="38">B31+C31</f>
        <v>525773.25</v>
      </c>
      <c r="E31" s="6">
        <v>111389.45</v>
      </c>
      <c r="F31" s="6">
        <v>111389.45</v>
      </c>
      <c r="G31" s="6">
        <f t="shared" ref="G31" si="39">D31-E31</f>
        <v>414383.8</v>
      </c>
    </row>
    <row r="32" spans="1:7" x14ac:dyDescent="0.2">
      <c r="A32" s="26" t="s">
        <v>157</v>
      </c>
      <c r="B32" s="6">
        <v>1756361.34</v>
      </c>
      <c r="C32" s="6">
        <v>-300000</v>
      </c>
      <c r="D32" s="6">
        <f t="shared" ref="D32" si="40">B32+C32</f>
        <v>1456361.34</v>
      </c>
      <c r="E32" s="6">
        <v>305491.31</v>
      </c>
      <c r="F32" s="6">
        <v>305491.31</v>
      </c>
      <c r="G32" s="6">
        <f t="shared" ref="G32" si="41">D32-E32</f>
        <v>1150870.03</v>
      </c>
    </row>
    <row r="33" spans="1:7" x14ac:dyDescent="0.2">
      <c r="A33" s="26" t="s">
        <v>158</v>
      </c>
      <c r="B33" s="6">
        <v>6653524</v>
      </c>
      <c r="C33" s="6">
        <v>0</v>
      </c>
      <c r="D33" s="6">
        <f t="shared" ref="D33" si="42">B33+C33</f>
        <v>6653524</v>
      </c>
      <c r="E33" s="6">
        <v>1663380.99</v>
      </c>
      <c r="F33" s="6">
        <v>1663380.99</v>
      </c>
      <c r="G33" s="6">
        <f t="shared" ref="G33" si="43">D33-E33</f>
        <v>4990143.01</v>
      </c>
    </row>
    <row r="34" spans="1:7" x14ac:dyDescent="0.2">
      <c r="A34" s="26" t="s">
        <v>159</v>
      </c>
      <c r="B34" s="6">
        <v>1898754</v>
      </c>
      <c r="C34" s="6">
        <v>0</v>
      </c>
      <c r="D34" s="6">
        <f t="shared" ref="D34" si="44">B34+C34</f>
        <v>1898754</v>
      </c>
      <c r="E34" s="6">
        <v>474688.5</v>
      </c>
      <c r="F34" s="6">
        <v>474688.5</v>
      </c>
      <c r="G34" s="6">
        <f t="shared" ref="G34" si="45">D34-E34</f>
        <v>1424065.5</v>
      </c>
    </row>
    <row r="35" spans="1:7" x14ac:dyDescent="0.2">
      <c r="A35" s="26" t="s">
        <v>160</v>
      </c>
      <c r="B35" s="6">
        <v>50000</v>
      </c>
      <c r="C35" s="6">
        <v>0</v>
      </c>
      <c r="D35" s="6">
        <f t="shared" ref="D35" si="46">B35+C35</f>
        <v>50000</v>
      </c>
      <c r="E35" s="6">
        <v>20700</v>
      </c>
      <c r="F35" s="6">
        <v>20700</v>
      </c>
      <c r="G35" s="6">
        <f t="shared" ref="G35" si="47">D35-E35</f>
        <v>29300</v>
      </c>
    </row>
    <row r="36" spans="1:7" x14ac:dyDescent="0.2">
      <c r="A36" s="26"/>
      <c r="B36" s="6"/>
      <c r="C36" s="6"/>
      <c r="D36" s="6"/>
      <c r="E36" s="6"/>
      <c r="F36" s="6"/>
      <c r="G36" s="6"/>
    </row>
    <row r="37" spans="1:7" x14ac:dyDescent="0.2">
      <c r="A37" s="13" t="s">
        <v>50</v>
      </c>
      <c r="B37" s="20">
        <f t="shared" ref="B37:G37" si="48">SUM(B6:B36)</f>
        <v>162398520</v>
      </c>
      <c r="C37" s="20">
        <f t="shared" si="48"/>
        <v>59221601.400000013</v>
      </c>
      <c r="D37" s="20">
        <f t="shared" si="48"/>
        <v>221620121.40000004</v>
      </c>
      <c r="E37" s="20">
        <f t="shared" si="48"/>
        <v>51901906.380000003</v>
      </c>
      <c r="F37" s="20">
        <f t="shared" si="48"/>
        <v>51427040.039999999</v>
      </c>
      <c r="G37" s="20">
        <f t="shared" si="48"/>
        <v>169718215.02000004</v>
      </c>
    </row>
    <row r="40" spans="1:7" ht="45" customHeight="1" x14ac:dyDescent="0.2">
      <c r="A40" s="35" t="s">
        <v>162</v>
      </c>
      <c r="B40" s="33"/>
      <c r="C40" s="33"/>
      <c r="D40" s="33"/>
      <c r="E40" s="33"/>
      <c r="F40" s="33"/>
      <c r="G40" s="34"/>
    </row>
    <row r="41" spans="1:7" x14ac:dyDescent="0.2">
      <c r="A41" s="38" t="s">
        <v>51</v>
      </c>
      <c r="B41" s="35" t="s">
        <v>57</v>
      </c>
      <c r="C41" s="33"/>
      <c r="D41" s="33"/>
      <c r="E41" s="33"/>
      <c r="F41" s="34"/>
      <c r="G41" s="36" t="s">
        <v>56</v>
      </c>
    </row>
    <row r="42" spans="1:7" ht="22.5" x14ac:dyDescent="0.2">
      <c r="A42" s="39"/>
      <c r="B42" s="3" t="s">
        <v>52</v>
      </c>
      <c r="C42" s="3" t="s">
        <v>117</v>
      </c>
      <c r="D42" s="3" t="s">
        <v>53</v>
      </c>
      <c r="E42" s="3" t="s">
        <v>54</v>
      </c>
      <c r="F42" s="3" t="s">
        <v>55</v>
      </c>
      <c r="G42" s="37"/>
    </row>
    <row r="43" spans="1:7" x14ac:dyDescent="0.2">
      <c r="A43" s="40"/>
      <c r="B43" s="4">
        <v>1</v>
      </c>
      <c r="C43" s="4">
        <v>2</v>
      </c>
      <c r="D43" s="4" t="s">
        <v>118</v>
      </c>
      <c r="E43" s="4">
        <v>4</v>
      </c>
      <c r="F43" s="4">
        <v>5</v>
      </c>
      <c r="G43" s="4" t="s">
        <v>119</v>
      </c>
    </row>
    <row r="44" spans="1:7" x14ac:dyDescent="0.2">
      <c r="A44" s="27" t="s">
        <v>8</v>
      </c>
      <c r="B44" s="6">
        <v>0</v>
      </c>
      <c r="C44" s="6">
        <v>0</v>
      </c>
      <c r="D44" s="6">
        <f>B44+C44</f>
        <v>0</v>
      </c>
      <c r="E44" s="6">
        <v>0</v>
      </c>
      <c r="F44" s="6">
        <v>0</v>
      </c>
      <c r="G44" s="6">
        <f>D44-E44</f>
        <v>0</v>
      </c>
    </row>
    <row r="45" spans="1:7" x14ac:dyDescent="0.2">
      <c r="A45" s="27" t="s">
        <v>9</v>
      </c>
      <c r="B45" s="6">
        <v>0</v>
      </c>
      <c r="C45" s="6">
        <v>0</v>
      </c>
      <c r="D45" s="6">
        <f t="shared" ref="D45:D47" si="49">B45+C45</f>
        <v>0</v>
      </c>
      <c r="E45" s="6">
        <v>0</v>
      </c>
      <c r="F45" s="6">
        <v>0</v>
      </c>
      <c r="G45" s="6">
        <f t="shared" ref="G45:G47" si="50">D45-E45</f>
        <v>0</v>
      </c>
    </row>
    <row r="46" spans="1:7" x14ac:dyDescent="0.2">
      <c r="A46" s="27" t="s">
        <v>10</v>
      </c>
      <c r="B46" s="6">
        <v>0</v>
      </c>
      <c r="C46" s="6">
        <v>0</v>
      </c>
      <c r="D46" s="6">
        <f t="shared" si="49"/>
        <v>0</v>
      </c>
      <c r="E46" s="6">
        <v>0</v>
      </c>
      <c r="F46" s="6">
        <v>0</v>
      </c>
      <c r="G46" s="6">
        <f t="shared" si="50"/>
        <v>0</v>
      </c>
    </row>
    <row r="47" spans="1:7" x14ac:dyDescent="0.2">
      <c r="A47" s="27" t="s">
        <v>121</v>
      </c>
      <c r="B47" s="6">
        <v>0</v>
      </c>
      <c r="C47" s="6">
        <v>0</v>
      </c>
      <c r="D47" s="6">
        <f t="shared" si="49"/>
        <v>0</v>
      </c>
      <c r="E47" s="6">
        <v>0</v>
      </c>
      <c r="F47" s="6">
        <v>0</v>
      </c>
      <c r="G47" s="6">
        <f t="shared" si="50"/>
        <v>0</v>
      </c>
    </row>
    <row r="48" spans="1:7" x14ac:dyDescent="0.2">
      <c r="A48" s="13" t="s">
        <v>50</v>
      </c>
      <c r="B48" s="20">
        <f t="shared" ref="B48:G48" si="51">SUM(B44:B47)</f>
        <v>0</v>
      </c>
      <c r="C48" s="20">
        <f t="shared" si="51"/>
        <v>0</v>
      </c>
      <c r="D48" s="20">
        <f t="shared" si="51"/>
        <v>0</v>
      </c>
      <c r="E48" s="20">
        <f t="shared" si="51"/>
        <v>0</v>
      </c>
      <c r="F48" s="20">
        <f t="shared" si="51"/>
        <v>0</v>
      </c>
      <c r="G48" s="20">
        <f t="shared" si="51"/>
        <v>0</v>
      </c>
    </row>
    <row r="51" spans="1:7" ht="45" customHeight="1" x14ac:dyDescent="0.2">
      <c r="A51" s="35" t="s">
        <v>163</v>
      </c>
      <c r="B51" s="33"/>
      <c r="C51" s="33"/>
      <c r="D51" s="33"/>
      <c r="E51" s="33"/>
      <c r="F51" s="33"/>
      <c r="G51" s="34"/>
    </row>
    <row r="52" spans="1:7" x14ac:dyDescent="0.2">
      <c r="A52" s="38" t="s">
        <v>51</v>
      </c>
      <c r="B52" s="35" t="s">
        <v>57</v>
      </c>
      <c r="C52" s="33"/>
      <c r="D52" s="33"/>
      <c r="E52" s="33"/>
      <c r="F52" s="34"/>
      <c r="G52" s="36" t="s">
        <v>56</v>
      </c>
    </row>
    <row r="53" spans="1:7" ht="22.5" x14ac:dyDescent="0.2">
      <c r="A53" s="39"/>
      <c r="B53" s="3" t="s">
        <v>52</v>
      </c>
      <c r="C53" s="3" t="s">
        <v>117</v>
      </c>
      <c r="D53" s="3" t="s">
        <v>53</v>
      </c>
      <c r="E53" s="3" t="s">
        <v>54</v>
      </c>
      <c r="F53" s="3" t="s">
        <v>55</v>
      </c>
      <c r="G53" s="37"/>
    </row>
    <row r="54" spans="1:7" x14ac:dyDescent="0.2">
      <c r="A54" s="40"/>
      <c r="B54" s="4">
        <v>1</v>
      </c>
      <c r="C54" s="4">
        <v>2</v>
      </c>
      <c r="D54" s="4" t="s">
        <v>118</v>
      </c>
      <c r="E54" s="4">
        <v>4</v>
      </c>
      <c r="F54" s="4">
        <v>5</v>
      </c>
      <c r="G54" s="4" t="s">
        <v>119</v>
      </c>
    </row>
    <row r="55" spans="1:7" x14ac:dyDescent="0.2">
      <c r="A55" s="28" t="s">
        <v>12</v>
      </c>
      <c r="B55" s="6">
        <v>0</v>
      </c>
      <c r="C55" s="6">
        <v>0</v>
      </c>
      <c r="D55" s="6">
        <f t="shared" ref="D55:D61" si="52">B55+C55</f>
        <v>0</v>
      </c>
      <c r="E55" s="6">
        <v>0</v>
      </c>
      <c r="F55" s="6">
        <v>0</v>
      </c>
      <c r="G55" s="6">
        <f t="shared" ref="G55:G61" si="53">D55-E55</f>
        <v>0</v>
      </c>
    </row>
    <row r="56" spans="1:7" x14ac:dyDescent="0.2">
      <c r="A56" s="28" t="s">
        <v>11</v>
      </c>
      <c r="B56" s="6">
        <v>0</v>
      </c>
      <c r="C56" s="6">
        <v>0</v>
      </c>
      <c r="D56" s="6">
        <f t="shared" si="52"/>
        <v>0</v>
      </c>
      <c r="E56" s="6">
        <v>0</v>
      </c>
      <c r="F56" s="6">
        <v>0</v>
      </c>
      <c r="G56" s="6">
        <f t="shared" si="53"/>
        <v>0</v>
      </c>
    </row>
    <row r="57" spans="1:7" x14ac:dyDescent="0.2">
      <c r="A57" s="28" t="s">
        <v>13</v>
      </c>
      <c r="B57" s="6">
        <v>0</v>
      </c>
      <c r="C57" s="6">
        <v>0</v>
      </c>
      <c r="D57" s="6">
        <f t="shared" si="52"/>
        <v>0</v>
      </c>
      <c r="E57" s="6">
        <v>0</v>
      </c>
      <c r="F57" s="6">
        <v>0</v>
      </c>
      <c r="G57" s="6">
        <f t="shared" si="53"/>
        <v>0</v>
      </c>
    </row>
    <row r="58" spans="1:7" x14ac:dyDescent="0.2">
      <c r="A58" s="28" t="s">
        <v>25</v>
      </c>
      <c r="B58" s="6">
        <v>0</v>
      </c>
      <c r="C58" s="6">
        <v>0</v>
      </c>
      <c r="D58" s="6">
        <f t="shared" si="52"/>
        <v>0</v>
      </c>
      <c r="E58" s="6">
        <v>0</v>
      </c>
      <c r="F58" s="6">
        <v>0</v>
      </c>
      <c r="G58" s="6">
        <f t="shared" si="53"/>
        <v>0</v>
      </c>
    </row>
    <row r="59" spans="1:7" ht="11.25" customHeight="1" x14ac:dyDescent="0.2">
      <c r="A59" s="28" t="s">
        <v>26</v>
      </c>
      <c r="B59" s="6">
        <v>0</v>
      </c>
      <c r="C59" s="6">
        <v>0</v>
      </c>
      <c r="D59" s="6">
        <f t="shared" si="52"/>
        <v>0</v>
      </c>
      <c r="E59" s="6">
        <v>0</v>
      </c>
      <c r="F59" s="6">
        <v>0</v>
      </c>
      <c r="G59" s="6">
        <f t="shared" si="53"/>
        <v>0</v>
      </c>
    </row>
    <row r="60" spans="1:7" x14ac:dyDescent="0.2">
      <c r="A60" s="28" t="s">
        <v>128</v>
      </c>
      <c r="B60" s="6">
        <v>0</v>
      </c>
      <c r="C60" s="6">
        <v>0</v>
      </c>
      <c r="D60" s="6">
        <f t="shared" si="52"/>
        <v>0</v>
      </c>
      <c r="E60" s="6">
        <v>0</v>
      </c>
      <c r="F60" s="6">
        <v>0</v>
      </c>
      <c r="G60" s="6">
        <f t="shared" si="53"/>
        <v>0</v>
      </c>
    </row>
    <row r="61" spans="1:7" x14ac:dyDescent="0.2">
      <c r="A61" s="28" t="s">
        <v>14</v>
      </c>
      <c r="B61" s="6">
        <v>0</v>
      </c>
      <c r="C61" s="6">
        <v>0</v>
      </c>
      <c r="D61" s="6">
        <f t="shared" si="52"/>
        <v>0</v>
      </c>
      <c r="E61" s="6">
        <v>0</v>
      </c>
      <c r="F61" s="6">
        <v>0</v>
      </c>
      <c r="G61" s="6">
        <f t="shared" si="53"/>
        <v>0</v>
      </c>
    </row>
    <row r="62" spans="1:7" x14ac:dyDescent="0.2">
      <c r="A62" s="13" t="s">
        <v>50</v>
      </c>
      <c r="B62" s="20">
        <f t="shared" ref="B62:G62" si="54">SUM(B55:B61)</f>
        <v>0</v>
      </c>
      <c r="C62" s="20">
        <f t="shared" si="54"/>
        <v>0</v>
      </c>
      <c r="D62" s="20">
        <f t="shared" si="54"/>
        <v>0</v>
      </c>
      <c r="E62" s="20">
        <f t="shared" si="54"/>
        <v>0</v>
      </c>
      <c r="F62" s="20">
        <f t="shared" si="54"/>
        <v>0</v>
      </c>
      <c r="G62" s="20">
        <f t="shared" si="54"/>
        <v>0</v>
      </c>
    </row>
    <row r="64" spans="1:7" x14ac:dyDescent="0.2">
      <c r="A64" s="1" t="s">
        <v>120</v>
      </c>
    </row>
  </sheetData>
  <sheetProtection formatCells="0" formatColumns="0" formatRows="0" insertRows="0" deleteRows="0" autoFilter="0"/>
  <mergeCells count="12">
    <mergeCell ref="B52:F52"/>
    <mergeCell ref="G52:G53"/>
    <mergeCell ref="B41:F41"/>
    <mergeCell ref="G41:G42"/>
    <mergeCell ref="A51:G51"/>
    <mergeCell ref="A41:A43"/>
    <mergeCell ref="A52:A54"/>
    <mergeCell ref="B2:F2"/>
    <mergeCell ref="G2:G3"/>
    <mergeCell ref="A1:G1"/>
    <mergeCell ref="A40:G40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5"/>
  <sheetViews>
    <sheetView showGridLines="0" workbookViewId="0">
      <selection activeCell="A12" sqref="A12"/>
    </sheetView>
  </sheetViews>
  <sheetFormatPr baseColWidth="10" defaultColWidth="12" defaultRowHeight="11.25" x14ac:dyDescent="0.2"/>
  <cols>
    <col min="1" max="1" width="79" style="2" customWidth="1"/>
    <col min="2" max="7" width="18.33203125" style="2" customWidth="1"/>
    <col min="8" max="16384" width="12" style="2"/>
  </cols>
  <sheetData>
    <row r="1" spans="1:7" ht="50.1" customHeight="1" x14ac:dyDescent="0.2">
      <c r="A1" s="35" t="s">
        <v>164</v>
      </c>
      <c r="B1" s="33"/>
      <c r="C1" s="33"/>
      <c r="D1" s="33"/>
      <c r="E1" s="33"/>
      <c r="F1" s="33"/>
      <c r="G1" s="34"/>
    </row>
    <row r="2" spans="1:7" x14ac:dyDescent="0.2">
      <c r="A2" s="38" t="s">
        <v>51</v>
      </c>
      <c r="B2" s="35" t="s">
        <v>57</v>
      </c>
      <c r="C2" s="33"/>
      <c r="D2" s="33"/>
      <c r="E2" s="33"/>
      <c r="F2" s="34"/>
      <c r="G2" s="36" t="s">
        <v>56</v>
      </c>
    </row>
    <row r="3" spans="1:7" ht="24.95" customHeight="1" x14ac:dyDescent="0.2">
      <c r="A3" s="39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7"/>
    </row>
    <row r="4" spans="1:7" x14ac:dyDescent="0.2">
      <c r="A4" s="40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s="9" customFormat="1" x14ac:dyDescent="0.2">
      <c r="A5" s="41"/>
      <c r="B5" s="42"/>
      <c r="C5" s="42"/>
      <c r="D5" s="42"/>
      <c r="E5" s="42"/>
      <c r="F5" s="42"/>
      <c r="G5" s="42"/>
    </row>
    <row r="6" spans="1:7" x14ac:dyDescent="0.2">
      <c r="A6" s="10" t="s">
        <v>15</v>
      </c>
      <c r="B6" s="15">
        <f t="shared" ref="B6:G6" si="0">SUM(B7:B14)</f>
        <v>52404003.18</v>
      </c>
      <c r="C6" s="15">
        <f t="shared" si="0"/>
        <v>25896217.41</v>
      </c>
      <c r="D6" s="15">
        <f t="shared" si="0"/>
        <v>78300220.590000004</v>
      </c>
      <c r="E6" s="15">
        <f t="shared" si="0"/>
        <v>16381102.09</v>
      </c>
      <c r="F6" s="15">
        <f t="shared" si="0"/>
        <v>16166235.749999998</v>
      </c>
      <c r="G6" s="15">
        <f t="shared" si="0"/>
        <v>61919118.5</v>
      </c>
    </row>
    <row r="7" spans="1:7" x14ac:dyDescent="0.2">
      <c r="A7" s="29" t="s">
        <v>40</v>
      </c>
      <c r="B7" s="6">
        <v>0</v>
      </c>
      <c r="C7" s="6">
        <v>0</v>
      </c>
      <c r="D7" s="6">
        <f>B7+C7</f>
        <v>0</v>
      </c>
      <c r="E7" s="6">
        <v>0</v>
      </c>
      <c r="F7" s="6">
        <v>0</v>
      </c>
      <c r="G7" s="6">
        <f>D7-E7</f>
        <v>0</v>
      </c>
    </row>
    <row r="8" spans="1:7" x14ac:dyDescent="0.2">
      <c r="A8" s="29" t="s">
        <v>16</v>
      </c>
      <c r="B8" s="6">
        <v>0</v>
      </c>
      <c r="C8" s="6">
        <v>0</v>
      </c>
      <c r="D8" s="6">
        <f t="shared" ref="D8:D14" si="1">B8+C8</f>
        <v>0</v>
      </c>
      <c r="E8" s="6">
        <v>0</v>
      </c>
      <c r="F8" s="6">
        <v>0</v>
      </c>
      <c r="G8" s="6">
        <f t="shared" ref="G8:G14" si="2">D8-E8</f>
        <v>0</v>
      </c>
    </row>
    <row r="9" spans="1:7" x14ac:dyDescent="0.2">
      <c r="A9" s="29" t="s">
        <v>122</v>
      </c>
      <c r="B9" s="6">
        <v>26257765.530000001</v>
      </c>
      <c r="C9" s="6">
        <v>21484512.66</v>
      </c>
      <c r="D9" s="6">
        <f t="shared" si="1"/>
        <v>47742278.189999998</v>
      </c>
      <c r="E9" s="6">
        <v>6886330.7800000003</v>
      </c>
      <c r="F9" s="6">
        <v>6879241.6799999997</v>
      </c>
      <c r="G9" s="6">
        <f t="shared" si="2"/>
        <v>40855947.409999996</v>
      </c>
    </row>
    <row r="10" spans="1:7" x14ac:dyDescent="0.2">
      <c r="A10" s="29" t="s">
        <v>3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29" t="s">
        <v>22</v>
      </c>
      <c r="B11" s="6">
        <v>7645223.3700000001</v>
      </c>
      <c r="C11" s="6">
        <v>1618025.26</v>
      </c>
      <c r="D11" s="6">
        <f t="shared" si="1"/>
        <v>9263248.6300000008</v>
      </c>
      <c r="E11" s="6">
        <v>3036878.03</v>
      </c>
      <c r="F11" s="6">
        <v>3036878.03</v>
      </c>
      <c r="G11" s="6">
        <f t="shared" si="2"/>
        <v>6226370.6000000015</v>
      </c>
    </row>
    <row r="12" spans="1:7" x14ac:dyDescent="0.2">
      <c r="A12" s="29" t="s">
        <v>17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29" t="s">
        <v>41</v>
      </c>
      <c r="B13" s="6">
        <v>16147538.880000001</v>
      </c>
      <c r="C13" s="6">
        <v>129179.49</v>
      </c>
      <c r="D13" s="6">
        <f t="shared" si="1"/>
        <v>16276718.370000001</v>
      </c>
      <c r="E13" s="6">
        <v>3417234.27</v>
      </c>
      <c r="F13" s="6">
        <v>3209457.03</v>
      </c>
      <c r="G13" s="6">
        <f t="shared" si="2"/>
        <v>12859484.100000001</v>
      </c>
    </row>
    <row r="14" spans="1:7" x14ac:dyDescent="0.2">
      <c r="A14" s="29" t="s">
        <v>18</v>
      </c>
      <c r="B14" s="6">
        <v>2353475.4</v>
      </c>
      <c r="C14" s="6">
        <v>2664500</v>
      </c>
      <c r="D14" s="6">
        <f t="shared" si="1"/>
        <v>5017975.4000000004</v>
      </c>
      <c r="E14" s="6">
        <v>3040659.01</v>
      </c>
      <c r="F14" s="6">
        <v>3040659.01</v>
      </c>
      <c r="G14" s="6">
        <f t="shared" si="2"/>
        <v>1977316.3900000006</v>
      </c>
    </row>
    <row r="15" spans="1:7" x14ac:dyDescent="0.2">
      <c r="A15" s="29"/>
      <c r="B15" s="6"/>
      <c r="C15" s="6"/>
      <c r="D15" s="6"/>
      <c r="E15" s="6"/>
      <c r="F15" s="6"/>
      <c r="G15" s="6"/>
    </row>
    <row r="16" spans="1:7" x14ac:dyDescent="0.2">
      <c r="A16" s="10" t="s">
        <v>19</v>
      </c>
      <c r="B16" s="15">
        <f t="shared" ref="B16:G16" si="3">SUM(B17:B23)</f>
        <v>107344910.69</v>
      </c>
      <c r="C16" s="15">
        <f t="shared" si="3"/>
        <v>27965670.790000003</v>
      </c>
      <c r="D16" s="15">
        <f t="shared" si="3"/>
        <v>135310581.47999999</v>
      </c>
      <c r="E16" s="15">
        <f t="shared" si="3"/>
        <v>33788382.219999999</v>
      </c>
      <c r="F16" s="15">
        <f t="shared" si="3"/>
        <v>33528382.220000003</v>
      </c>
      <c r="G16" s="15">
        <f t="shared" si="3"/>
        <v>101522199.26000001</v>
      </c>
    </row>
    <row r="17" spans="1:7" x14ac:dyDescent="0.2">
      <c r="A17" s="29" t="s">
        <v>42</v>
      </c>
      <c r="B17" s="6">
        <v>50000</v>
      </c>
      <c r="C17" s="6">
        <v>0</v>
      </c>
      <c r="D17" s="6">
        <f>B17+C17</f>
        <v>50000</v>
      </c>
      <c r="E17" s="6">
        <v>20700</v>
      </c>
      <c r="F17" s="6">
        <v>20700</v>
      </c>
      <c r="G17" s="6">
        <f t="shared" ref="G17:G23" si="4">D17-E17</f>
        <v>29300</v>
      </c>
    </row>
    <row r="18" spans="1:7" x14ac:dyDescent="0.2">
      <c r="A18" s="29" t="s">
        <v>27</v>
      </c>
      <c r="B18" s="6">
        <v>92607741.629999995</v>
      </c>
      <c r="C18" s="6">
        <v>27921785.780000001</v>
      </c>
      <c r="D18" s="6">
        <f t="shared" ref="D18:D23" si="5">B18+C18</f>
        <v>120529527.41</v>
      </c>
      <c r="E18" s="6">
        <v>30354827.449999999</v>
      </c>
      <c r="F18" s="6">
        <v>30094827.449999999</v>
      </c>
      <c r="G18" s="6">
        <f t="shared" si="4"/>
        <v>90174699.959999993</v>
      </c>
    </row>
    <row r="19" spans="1:7" x14ac:dyDescent="0.2">
      <c r="A19" s="29" t="s">
        <v>20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29" t="s">
        <v>43</v>
      </c>
      <c r="B20" s="6">
        <v>3363096.27</v>
      </c>
      <c r="C20" s="6">
        <v>149440</v>
      </c>
      <c r="D20" s="6">
        <f t="shared" si="5"/>
        <v>3512536.27</v>
      </c>
      <c r="E20" s="6">
        <v>815880.12</v>
      </c>
      <c r="F20" s="6">
        <v>815880.12</v>
      </c>
      <c r="G20" s="6">
        <f t="shared" si="4"/>
        <v>2696656.15</v>
      </c>
    </row>
    <row r="21" spans="1:7" x14ac:dyDescent="0.2">
      <c r="A21" s="29" t="s">
        <v>44</v>
      </c>
      <c r="B21" s="6">
        <v>3716356.18</v>
      </c>
      <c r="C21" s="6">
        <v>0</v>
      </c>
      <c r="D21" s="6">
        <f t="shared" si="5"/>
        <v>3716356.18</v>
      </c>
      <c r="E21" s="6">
        <v>774275.91</v>
      </c>
      <c r="F21" s="6">
        <v>774275.91</v>
      </c>
      <c r="G21" s="6">
        <f t="shared" si="4"/>
        <v>2942080.27</v>
      </c>
    </row>
    <row r="22" spans="1:7" x14ac:dyDescent="0.2">
      <c r="A22" s="29" t="s">
        <v>45</v>
      </c>
      <c r="B22" s="6">
        <v>7132126.2599999998</v>
      </c>
      <c r="C22" s="6">
        <v>0.01</v>
      </c>
      <c r="D22" s="6">
        <f t="shared" si="5"/>
        <v>7132126.2699999996</v>
      </c>
      <c r="E22" s="6">
        <v>1765388.07</v>
      </c>
      <c r="F22" s="6">
        <v>1765388.07</v>
      </c>
      <c r="G22" s="6">
        <f t="shared" si="4"/>
        <v>5366738.1999999993</v>
      </c>
    </row>
    <row r="23" spans="1:7" x14ac:dyDescent="0.2">
      <c r="A23" s="29" t="s">
        <v>4</v>
      </c>
      <c r="B23" s="6">
        <v>475590.35</v>
      </c>
      <c r="C23" s="6">
        <v>-105555</v>
      </c>
      <c r="D23" s="6">
        <f t="shared" si="5"/>
        <v>370035.35</v>
      </c>
      <c r="E23" s="6">
        <v>57310.67</v>
      </c>
      <c r="F23" s="6">
        <v>57310.67</v>
      </c>
      <c r="G23" s="6">
        <f t="shared" si="4"/>
        <v>312724.68</v>
      </c>
    </row>
    <row r="24" spans="1:7" x14ac:dyDescent="0.2">
      <c r="A24" s="29"/>
      <c r="B24" s="6"/>
      <c r="C24" s="6"/>
      <c r="D24" s="6"/>
      <c r="E24" s="6"/>
      <c r="F24" s="6"/>
      <c r="G24" s="6"/>
    </row>
    <row r="25" spans="1:7" x14ac:dyDescent="0.2">
      <c r="A25" s="10" t="s">
        <v>46</v>
      </c>
      <c r="B25" s="15">
        <f t="shared" ref="B25:G25" si="6">SUM(B26:B34)</f>
        <v>2649606.13</v>
      </c>
      <c r="C25" s="15">
        <f t="shared" si="6"/>
        <v>5359713.2</v>
      </c>
      <c r="D25" s="15">
        <f t="shared" si="6"/>
        <v>8009319.3300000001</v>
      </c>
      <c r="E25" s="15">
        <f t="shared" si="6"/>
        <v>1732422.0699999998</v>
      </c>
      <c r="F25" s="15">
        <f t="shared" si="6"/>
        <v>1732422.0699999998</v>
      </c>
      <c r="G25" s="15">
        <f t="shared" si="6"/>
        <v>6276897.2599999998</v>
      </c>
    </row>
    <row r="26" spans="1:7" x14ac:dyDescent="0.2">
      <c r="A26" s="29" t="s">
        <v>28</v>
      </c>
      <c r="B26" s="6">
        <v>1297041.48</v>
      </c>
      <c r="C26" s="6">
        <v>0</v>
      </c>
      <c r="D26" s="6">
        <f>B26+C26</f>
        <v>1297041.48</v>
      </c>
      <c r="E26" s="6">
        <v>226902.18</v>
      </c>
      <c r="F26" s="6">
        <v>226902.18</v>
      </c>
      <c r="G26" s="6">
        <f t="shared" ref="G26:G34" si="7">D26-E26</f>
        <v>1070139.3</v>
      </c>
    </row>
    <row r="27" spans="1:7" x14ac:dyDescent="0.2">
      <c r="A27" s="29" t="s">
        <v>23</v>
      </c>
      <c r="B27" s="6">
        <v>1352564.65</v>
      </c>
      <c r="C27" s="6">
        <v>5359713.2</v>
      </c>
      <c r="D27" s="6">
        <f t="shared" ref="D27:D34" si="8">B27+C27</f>
        <v>6712277.8499999996</v>
      </c>
      <c r="E27" s="6">
        <v>1505519.89</v>
      </c>
      <c r="F27" s="6">
        <v>1505519.89</v>
      </c>
      <c r="G27" s="6">
        <f t="shared" si="7"/>
        <v>5206757.96</v>
      </c>
    </row>
    <row r="28" spans="1:7" x14ac:dyDescent="0.2">
      <c r="A28" s="29" t="s">
        <v>29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29" t="s">
        <v>47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29" t="s">
        <v>21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29" t="s">
        <v>5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29" t="s">
        <v>6</v>
      </c>
      <c r="B32" s="6">
        <v>0</v>
      </c>
      <c r="C32" s="6">
        <v>0</v>
      </c>
      <c r="D32" s="6">
        <f t="shared" si="8"/>
        <v>0</v>
      </c>
      <c r="E32" s="6">
        <v>0</v>
      </c>
      <c r="F32" s="6">
        <v>0</v>
      </c>
      <c r="G32" s="6">
        <f t="shared" si="7"/>
        <v>0</v>
      </c>
    </row>
    <row r="33" spans="1:7" x14ac:dyDescent="0.2">
      <c r="A33" s="29" t="s">
        <v>48</v>
      </c>
      <c r="B33" s="6">
        <v>0</v>
      </c>
      <c r="C33" s="6">
        <v>0</v>
      </c>
      <c r="D33" s="6">
        <f t="shared" si="8"/>
        <v>0</v>
      </c>
      <c r="E33" s="6">
        <v>0</v>
      </c>
      <c r="F33" s="6">
        <v>0</v>
      </c>
      <c r="G33" s="6">
        <f t="shared" si="7"/>
        <v>0</v>
      </c>
    </row>
    <row r="34" spans="1:7" x14ac:dyDescent="0.2">
      <c r="A34" s="29" t="s">
        <v>30</v>
      </c>
      <c r="B34" s="6">
        <v>0</v>
      </c>
      <c r="C34" s="6">
        <v>0</v>
      </c>
      <c r="D34" s="6">
        <f t="shared" si="8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29"/>
      <c r="B35" s="6"/>
      <c r="C35" s="6"/>
      <c r="D35" s="6"/>
      <c r="E35" s="6"/>
      <c r="F35" s="6"/>
      <c r="G35" s="6"/>
    </row>
    <row r="36" spans="1:7" x14ac:dyDescent="0.2">
      <c r="A36" s="10" t="s">
        <v>31</v>
      </c>
      <c r="B36" s="15">
        <f t="shared" ref="B36:G36" si="9">SUM(B37:B40)</f>
        <v>0</v>
      </c>
      <c r="C36" s="15">
        <f t="shared" si="9"/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</row>
    <row r="37" spans="1:7" x14ac:dyDescent="0.2">
      <c r="A37" s="29" t="s">
        <v>49</v>
      </c>
      <c r="B37" s="6">
        <v>0</v>
      </c>
      <c r="C37" s="6">
        <v>0</v>
      </c>
      <c r="D37" s="6">
        <f>B37+C37</f>
        <v>0</v>
      </c>
      <c r="E37" s="6">
        <v>0</v>
      </c>
      <c r="F37" s="6">
        <v>0</v>
      </c>
      <c r="G37" s="6">
        <f t="shared" ref="G37:G40" si="10">D37-E37</f>
        <v>0</v>
      </c>
    </row>
    <row r="38" spans="1:7" ht="11.25" customHeight="1" x14ac:dyDescent="0.2">
      <c r="A38" s="29" t="s">
        <v>24</v>
      </c>
      <c r="B38" s="6">
        <v>0</v>
      </c>
      <c r="C38" s="6">
        <v>0</v>
      </c>
      <c r="D38" s="6">
        <f t="shared" ref="D38:D40" si="11">B38+C38</f>
        <v>0</v>
      </c>
      <c r="E38" s="6">
        <v>0</v>
      </c>
      <c r="F38" s="6">
        <v>0</v>
      </c>
      <c r="G38" s="6">
        <f t="shared" si="10"/>
        <v>0</v>
      </c>
    </row>
    <row r="39" spans="1:7" x14ac:dyDescent="0.2">
      <c r="A39" s="29" t="s">
        <v>32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6">
        <f t="shared" si="10"/>
        <v>0</v>
      </c>
    </row>
    <row r="40" spans="1:7" x14ac:dyDescent="0.2">
      <c r="A40" s="29" t="s">
        <v>7</v>
      </c>
      <c r="B40" s="6">
        <v>0</v>
      </c>
      <c r="C40" s="6">
        <v>0</v>
      </c>
      <c r="D40" s="6">
        <f t="shared" si="11"/>
        <v>0</v>
      </c>
      <c r="E40" s="6">
        <v>0</v>
      </c>
      <c r="F40" s="6">
        <v>0</v>
      </c>
      <c r="G40" s="6">
        <f t="shared" si="10"/>
        <v>0</v>
      </c>
    </row>
    <row r="41" spans="1:7" x14ac:dyDescent="0.2">
      <c r="A41" s="29"/>
      <c r="B41" s="6"/>
      <c r="C41" s="6"/>
      <c r="D41" s="6"/>
      <c r="E41" s="6"/>
      <c r="F41" s="6"/>
      <c r="G41" s="6"/>
    </row>
    <row r="42" spans="1:7" x14ac:dyDescent="0.2">
      <c r="A42" s="13" t="s">
        <v>50</v>
      </c>
      <c r="B42" s="20">
        <f t="shared" ref="B42:G42" si="12">SUM(B36+B25+B16+B6)</f>
        <v>162398520</v>
      </c>
      <c r="C42" s="20">
        <f t="shared" si="12"/>
        <v>59221601.400000006</v>
      </c>
      <c r="D42" s="20">
        <f t="shared" si="12"/>
        <v>221620121.40000001</v>
      </c>
      <c r="E42" s="20">
        <f t="shared" si="12"/>
        <v>51901906.379999995</v>
      </c>
      <c r="F42" s="20">
        <f t="shared" si="12"/>
        <v>51427040.039999999</v>
      </c>
      <c r="G42" s="20">
        <f t="shared" si="12"/>
        <v>169718215.02000001</v>
      </c>
    </row>
    <row r="43" spans="1:7" x14ac:dyDescent="0.2">
      <c r="A43" s="9"/>
      <c r="B43" s="9"/>
      <c r="C43" s="9"/>
      <c r="D43" s="9"/>
      <c r="E43" s="9"/>
      <c r="F43" s="9"/>
      <c r="G43" s="9"/>
    </row>
    <row r="44" spans="1:7" x14ac:dyDescent="0.2">
      <c r="A44" s="9" t="s">
        <v>120</v>
      </c>
      <c r="B44" s="9"/>
      <c r="C44" s="9"/>
      <c r="D44" s="9"/>
      <c r="E44" s="9"/>
      <c r="F44" s="9"/>
      <c r="G44" s="9"/>
    </row>
    <row r="45" spans="1:7" x14ac:dyDescent="0.2">
      <c r="A45" s="9"/>
      <c r="B45" s="9"/>
      <c r="C45" s="9"/>
      <c r="D45" s="9"/>
      <c r="E45" s="9"/>
      <c r="F45" s="9"/>
      <c r="G45" s="9"/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2024-04-26T19:45:10Z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